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115" activeTab="5"/>
  </bookViews>
  <sheets>
    <sheet name="FT" sheetId="1" r:id="rId1"/>
    <sheet name="HFT 1" sheetId="2" r:id="rId2"/>
    <sheet name="HFT2" sheetId="3" r:id="rId3"/>
    <sheet name="Nagrody pozostałe" sheetId="4" r:id="rId4"/>
    <sheet name="II przejście FT" sheetId="5" r:id="rId5"/>
    <sheet name="II przejścieHFT 1 " sheetId="6" r:id="rId6"/>
    <sheet name="II przejście HFT 2" sheetId="7" r:id="rId7"/>
  </sheets>
  <definedNames/>
  <calcPr fullCalcOnLoad="1"/>
</workbook>
</file>

<file path=xl/sharedStrings.xml><?xml version="1.0" encoding="utf-8"?>
<sst xmlns="http://schemas.openxmlformats.org/spreadsheetml/2006/main" count="1287" uniqueCount="551">
  <si>
    <t>Marcin</t>
  </si>
  <si>
    <t>Tomasz</t>
  </si>
  <si>
    <t>Paweł</t>
  </si>
  <si>
    <t>Piotr</t>
  </si>
  <si>
    <t>Mirosław</t>
  </si>
  <si>
    <t>Kolasiński</t>
  </si>
  <si>
    <t>Krzysztof</t>
  </si>
  <si>
    <t>PKT</t>
  </si>
  <si>
    <t>nick</t>
  </si>
  <si>
    <t>nazwisko</t>
  </si>
  <si>
    <t>imię</t>
  </si>
  <si>
    <t>MIEJSCE</t>
  </si>
  <si>
    <t>FT</t>
  </si>
  <si>
    <t xml:space="preserve">Kategoria </t>
  </si>
  <si>
    <t>oryks</t>
  </si>
  <si>
    <t>Andrzej</t>
  </si>
  <si>
    <t>Jacek</t>
  </si>
  <si>
    <t>Mariusz</t>
  </si>
  <si>
    <t>Zbigniew</t>
  </si>
  <si>
    <t>Nowak</t>
  </si>
  <si>
    <t>Papirus</t>
  </si>
  <si>
    <t>Najmłodszy zawodnik</t>
  </si>
  <si>
    <t>Najlepszy wynik junior do lat 16</t>
  </si>
  <si>
    <t>Cielepak</t>
  </si>
  <si>
    <t>Efendi_rekin</t>
  </si>
  <si>
    <t>Minorowicz</t>
  </si>
  <si>
    <t>Jakimowicz</t>
  </si>
  <si>
    <t>Jarosław</t>
  </si>
  <si>
    <t>Narbut</t>
  </si>
  <si>
    <t>Jarn</t>
  </si>
  <si>
    <t>Łukasz</t>
  </si>
  <si>
    <t>Mieczysław</t>
  </si>
  <si>
    <t>Cupiał</t>
  </si>
  <si>
    <t>M.C.</t>
  </si>
  <si>
    <t>Janusz</t>
  </si>
  <si>
    <t>Chojnicki</t>
  </si>
  <si>
    <t>Spinner</t>
  </si>
  <si>
    <t>Szczurek</t>
  </si>
  <si>
    <t>Krauser</t>
  </si>
  <si>
    <t>Maciejewicz</t>
  </si>
  <si>
    <t>Antoni</t>
  </si>
  <si>
    <t>Kąkolewski</t>
  </si>
  <si>
    <t>Grześkowiak</t>
  </si>
  <si>
    <t>Pantaleon</t>
  </si>
  <si>
    <t>Molęda</t>
  </si>
  <si>
    <t>Maximus</t>
  </si>
  <si>
    <t>Szyszka</t>
  </si>
  <si>
    <t>Szyszy</t>
  </si>
  <si>
    <t>Dudziak</t>
  </si>
  <si>
    <t>Jan</t>
  </si>
  <si>
    <t>Michał</t>
  </si>
  <si>
    <t>Marek</t>
  </si>
  <si>
    <t>cel</t>
  </si>
  <si>
    <t>skuteczność</t>
  </si>
  <si>
    <t>Karabinek</t>
  </si>
  <si>
    <t>Optyka</t>
  </si>
  <si>
    <t>%</t>
  </si>
  <si>
    <r>
      <t>odległość</t>
    </r>
    <r>
      <rPr>
        <sz val="10"/>
        <color indexed="8"/>
        <rFont val="Arial CE"/>
        <family val="2"/>
      </rPr>
      <t>(m)</t>
    </r>
  </si>
  <si>
    <t>Śrut</t>
  </si>
  <si>
    <t>Exact 4,53</t>
  </si>
  <si>
    <t>AA EV2</t>
  </si>
  <si>
    <t>Exact 4,51</t>
  </si>
  <si>
    <t>Kategoria  HFT 2</t>
  </si>
  <si>
    <t>AA Prosport</t>
  </si>
  <si>
    <t>JSB Exact 4,52</t>
  </si>
  <si>
    <t>Kategoria  HFT 1</t>
  </si>
  <si>
    <t>Exact 4,52</t>
  </si>
  <si>
    <t>Express</t>
  </si>
  <si>
    <t>Walther LG 210</t>
  </si>
  <si>
    <t>Anschutz 8001</t>
  </si>
  <si>
    <t>JSB Express 4,52</t>
  </si>
  <si>
    <t>FWB P70</t>
  </si>
  <si>
    <t>Leapers</t>
  </si>
  <si>
    <t>`</t>
  </si>
  <si>
    <t>średnica KZ</t>
  </si>
  <si>
    <t>Poz.wymuszone</t>
  </si>
  <si>
    <t>Radaj</t>
  </si>
  <si>
    <t>radlukaj</t>
  </si>
  <si>
    <t>maruch</t>
  </si>
  <si>
    <t>Jacek JOT</t>
  </si>
  <si>
    <t>Patrykd</t>
  </si>
  <si>
    <t>mysior5</t>
  </si>
  <si>
    <t>Maczan</t>
  </si>
  <si>
    <t>Diaderny</t>
  </si>
  <si>
    <t>Jarmakowicz</t>
  </si>
  <si>
    <t>Pixel</t>
  </si>
  <si>
    <t>Powiński</t>
  </si>
  <si>
    <t>Sebastian</t>
  </si>
  <si>
    <t>Blondiseba1</t>
  </si>
  <si>
    <t>tolek</t>
  </si>
  <si>
    <t>MASZOT</t>
  </si>
  <si>
    <t>Jasiński</t>
  </si>
  <si>
    <t>kw@dratowy</t>
  </si>
  <si>
    <t>Kowalik</t>
  </si>
  <si>
    <t>marecki103</t>
  </si>
  <si>
    <t>Adam</t>
  </si>
  <si>
    <t>Rafał</t>
  </si>
  <si>
    <t>Ravkill</t>
  </si>
  <si>
    <t>Ziętek</t>
  </si>
  <si>
    <t>Andrzej Z</t>
  </si>
  <si>
    <t>kategoria</t>
  </si>
  <si>
    <t>HFT1</t>
  </si>
  <si>
    <t>HFT2</t>
  </si>
  <si>
    <t>Steyr 110</t>
  </si>
  <si>
    <t>HW 97k</t>
  </si>
  <si>
    <t>Walther LGM2</t>
  </si>
  <si>
    <t>Weihrauch HW-100 s</t>
  </si>
  <si>
    <t>AA ev2</t>
  </si>
  <si>
    <t>Hammerli A/CR 20</t>
  </si>
  <si>
    <t>AA s400 classic</t>
  </si>
  <si>
    <t>AirArms TX200HC</t>
  </si>
  <si>
    <t>AirArms S 400 Clasic</t>
  </si>
  <si>
    <t>Steyr HP 110</t>
  </si>
  <si>
    <t>D-te AirWolf</t>
  </si>
  <si>
    <t>Steyr LG100</t>
  </si>
  <si>
    <t>Steyr 110 ft</t>
  </si>
  <si>
    <t>AirArms S400 Custom</t>
  </si>
  <si>
    <t>AIR WOLF</t>
  </si>
  <si>
    <t>TX200</t>
  </si>
  <si>
    <t>AA ProSport</t>
  </si>
  <si>
    <t>Walther LG300</t>
  </si>
  <si>
    <t>Hammerli AR 20 FT</t>
  </si>
  <si>
    <t>AirArms ProSport</t>
  </si>
  <si>
    <t>Model optyki</t>
  </si>
  <si>
    <t>Leupold</t>
  </si>
  <si>
    <t>DOT</t>
  </si>
  <si>
    <t>Delta optical</t>
  </si>
  <si>
    <t>EB</t>
  </si>
  <si>
    <t>Burris</t>
  </si>
  <si>
    <t>Chinina</t>
  </si>
  <si>
    <t>Admiral</t>
  </si>
  <si>
    <t>Bushnell</t>
  </si>
  <si>
    <t>Buschnell</t>
  </si>
  <si>
    <t>Weaver</t>
  </si>
  <si>
    <t>Point</t>
  </si>
  <si>
    <t>N&amp;S</t>
  </si>
  <si>
    <t>BE6500</t>
  </si>
  <si>
    <t>Sightron</t>
  </si>
  <si>
    <t>Hawke</t>
  </si>
  <si>
    <t>LS</t>
  </si>
  <si>
    <t>Delta</t>
  </si>
  <si>
    <t>Tasco</t>
  </si>
  <si>
    <t>Powiększenie</t>
  </si>
  <si>
    <t>9x</t>
  </si>
  <si>
    <t>3x9</t>
  </si>
  <si>
    <t>x9</t>
  </si>
  <si>
    <t>x10</t>
  </si>
  <si>
    <t>nd</t>
  </si>
  <si>
    <t>10x</t>
  </si>
  <si>
    <t>x12</t>
  </si>
  <si>
    <t>X10</t>
  </si>
  <si>
    <t>JSB 4.53</t>
  </si>
  <si>
    <t>JSB exact 4.52</t>
  </si>
  <si>
    <t>express 4,52</t>
  </si>
  <si>
    <t>JSB EXACT-EXPRESS</t>
  </si>
  <si>
    <t>JSB Exact 4.53</t>
  </si>
  <si>
    <t>exact</t>
  </si>
  <si>
    <t>Exact 4,53 lub Express</t>
  </si>
  <si>
    <t>expres 4,52</t>
  </si>
  <si>
    <t>Exact Diabolo, 4,5</t>
  </si>
  <si>
    <t>JSB E4,52</t>
  </si>
  <si>
    <t>RWS Super Field, 4,52</t>
  </si>
  <si>
    <t>Jsb exact 4,53</t>
  </si>
  <si>
    <t>JSB Express</t>
  </si>
  <si>
    <t>EXPRESS</t>
  </si>
  <si>
    <t>4,51 JSB</t>
  </si>
  <si>
    <t>Exact 4.52</t>
  </si>
  <si>
    <t>exact 4,51</t>
  </si>
  <si>
    <t>A0</t>
  </si>
  <si>
    <t>25y</t>
  </si>
  <si>
    <t>x</t>
  </si>
  <si>
    <t>25yard</t>
  </si>
  <si>
    <t>-</t>
  </si>
  <si>
    <t>brak</t>
  </si>
  <si>
    <t>25m</t>
  </si>
  <si>
    <t>stałe</t>
  </si>
  <si>
    <t>?</t>
  </si>
  <si>
    <t>30y</t>
  </si>
  <si>
    <t>35yds</t>
  </si>
  <si>
    <t>25Y</t>
  </si>
  <si>
    <t>Kategoria FT 1</t>
  </si>
  <si>
    <t>Najlepszy wynik kobiety FT</t>
  </si>
  <si>
    <t>Precision</t>
  </si>
  <si>
    <t>Domagała</t>
  </si>
  <si>
    <t>Leszek</t>
  </si>
  <si>
    <t>willi</t>
  </si>
  <si>
    <t>Ziółkowski</t>
  </si>
  <si>
    <t>Aksel</t>
  </si>
  <si>
    <t>Drabik</t>
  </si>
  <si>
    <t>DrA</t>
  </si>
  <si>
    <t>Rup</t>
  </si>
  <si>
    <t>Dariusz</t>
  </si>
  <si>
    <t>Zapp</t>
  </si>
  <si>
    <t>March 8-80</t>
  </si>
  <si>
    <t>8-80</t>
  </si>
  <si>
    <t>19-26 m</t>
  </si>
  <si>
    <t>AA WC 4,51 mm</t>
  </si>
  <si>
    <t>Walther</t>
  </si>
  <si>
    <t>10-40</t>
  </si>
  <si>
    <t>jsb 4,53</t>
  </si>
  <si>
    <t>NSDS</t>
  </si>
  <si>
    <t>BN</t>
  </si>
  <si>
    <t>10-50</t>
  </si>
  <si>
    <t>JSB Heavy 4,52</t>
  </si>
  <si>
    <t>AA eV2 MK3</t>
  </si>
  <si>
    <t>Walther Dominator</t>
  </si>
  <si>
    <t>Miller</t>
  </si>
  <si>
    <t>Wookash</t>
  </si>
  <si>
    <t>Młynarczyk</t>
  </si>
  <si>
    <t>Stachowiak</t>
  </si>
  <si>
    <t>Kruszelnicka</t>
  </si>
  <si>
    <t>Elwira</t>
  </si>
  <si>
    <t>LG210</t>
  </si>
  <si>
    <t>MK 4</t>
  </si>
  <si>
    <t>Walther LG-210</t>
  </si>
  <si>
    <t>Burrit</t>
  </si>
  <si>
    <t>Delta Optical</t>
  </si>
  <si>
    <t>Timberline</t>
  </si>
  <si>
    <t>BE 6500</t>
  </si>
  <si>
    <t>4-16x42</t>
  </si>
  <si>
    <t>RS</t>
  </si>
  <si>
    <t>jsb 4,52</t>
  </si>
  <si>
    <t>Bocheński</t>
  </si>
  <si>
    <t>Artur</t>
  </si>
  <si>
    <t>boarturro</t>
  </si>
  <si>
    <t>AirArms EV2 mk2</t>
  </si>
  <si>
    <t>Nikko Stirling</t>
  </si>
  <si>
    <t>Diamond 10-50x60</t>
  </si>
  <si>
    <t>JSB Exact Heavy</t>
  </si>
  <si>
    <t>Błażej</t>
  </si>
  <si>
    <t>Walther LG300 Alu</t>
  </si>
  <si>
    <t>V16</t>
  </si>
  <si>
    <t>Kolekcjoner Jot</t>
  </si>
  <si>
    <t>Konojacki</t>
  </si>
  <si>
    <t>jurajski</t>
  </si>
  <si>
    <t>steyer</t>
  </si>
  <si>
    <t>leopold</t>
  </si>
  <si>
    <t>Walther Hunter</t>
  </si>
  <si>
    <t>efr</t>
  </si>
  <si>
    <t>4.51</t>
  </si>
  <si>
    <t>4.50</t>
  </si>
  <si>
    <t>Rozner</t>
  </si>
  <si>
    <t>Borowski</t>
  </si>
  <si>
    <t>Jakub</t>
  </si>
  <si>
    <t>Przemysław</t>
  </si>
  <si>
    <t>Riti</t>
  </si>
  <si>
    <t>Przemo</t>
  </si>
  <si>
    <t>Walther LG300 Alutec</t>
  </si>
  <si>
    <t>Steyr LG 110</t>
  </si>
  <si>
    <t>Nikko</t>
  </si>
  <si>
    <t>NIKKO</t>
  </si>
  <si>
    <t>NSDS 10-50x60</t>
  </si>
  <si>
    <t>DIAMOND</t>
  </si>
  <si>
    <t>jak wyjdzie</t>
  </si>
  <si>
    <t>JSB, 4,5</t>
  </si>
  <si>
    <t>AA 4,51</t>
  </si>
  <si>
    <t>JSB Exact 4.52</t>
  </si>
  <si>
    <t>DZIAMSKI</t>
  </si>
  <si>
    <t>BARTOSZ</t>
  </si>
  <si>
    <t>Antoszewski</t>
  </si>
  <si>
    <t>Kozłowski</t>
  </si>
  <si>
    <t>Kielar</t>
  </si>
  <si>
    <t>Skiba</t>
  </si>
  <si>
    <t>PATRYK</t>
  </si>
  <si>
    <t>krzysztof ss</t>
  </si>
  <si>
    <t>jan</t>
  </si>
  <si>
    <t>Kolas</t>
  </si>
  <si>
    <t>Rząd</t>
  </si>
  <si>
    <t>RIMPOPO</t>
  </si>
  <si>
    <t>ramboboo</t>
  </si>
  <si>
    <t>Diro</t>
  </si>
  <si>
    <t>Emil</t>
  </si>
  <si>
    <t>RETROPER</t>
  </si>
  <si>
    <t>Andreas</t>
  </si>
  <si>
    <t>Zenon</t>
  </si>
  <si>
    <t>Zenek</t>
  </si>
  <si>
    <t>AA S400</t>
  </si>
  <si>
    <t>DO</t>
  </si>
  <si>
    <t>HW100</t>
  </si>
  <si>
    <t>Point Precision</t>
  </si>
  <si>
    <t>HW100T</t>
  </si>
  <si>
    <t>Walther LGM2 (Dirominator)</t>
  </si>
  <si>
    <t>Steyr LG110 FT</t>
  </si>
  <si>
    <t>VX - II 4-12x40</t>
  </si>
  <si>
    <t>10x42</t>
  </si>
  <si>
    <t>5th Gen.</t>
  </si>
  <si>
    <t>Ravkiloscopus</t>
  </si>
  <si>
    <t>3-9x32</t>
  </si>
  <si>
    <t>BE 3200 10x40</t>
  </si>
  <si>
    <t>elite 6500</t>
  </si>
  <si>
    <t>Grand Slam</t>
  </si>
  <si>
    <t>Elite 4-16x42 AO</t>
  </si>
  <si>
    <t>2,5-16x42</t>
  </si>
  <si>
    <t>SIII</t>
  </si>
  <si>
    <t>AirMax SR6</t>
  </si>
  <si>
    <t>4,5-14x44</t>
  </si>
  <si>
    <t>SS 10x42M</t>
  </si>
  <si>
    <t>3-9x40</t>
  </si>
  <si>
    <t>Legend</t>
  </si>
  <si>
    <t>27 m</t>
  </si>
  <si>
    <t>JSB Exact 4.50</t>
  </si>
  <si>
    <t>4,52 JSB Heavy</t>
  </si>
  <si>
    <t>exact, 4,51</t>
  </si>
  <si>
    <t>Sobczak</t>
  </si>
  <si>
    <t>marassobi</t>
  </si>
  <si>
    <t>Grabowski</t>
  </si>
  <si>
    <t>mrpgxx</t>
  </si>
  <si>
    <t>Gumiński</t>
  </si>
  <si>
    <t>Robert</t>
  </si>
  <si>
    <t>RobGu</t>
  </si>
  <si>
    <t>Slavia 634</t>
  </si>
  <si>
    <t>leapers</t>
  </si>
  <si>
    <t>HW97k</t>
  </si>
  <si>
    <t>AirArms Pro Sport</t>
  </si>
  <si>
    <t>Classic</t>
  </si>
  <si>
    <t>VX 3</t>
  </si>
  <si>
    <t>Berner</t>
  </si>
  <si>
    <t>Sidewinder</t>
  </si>
  <si>
    <t>ASS 3-12x44</t>
  </si>
  <si>
    <t>Titanium</t>
  </si>
  <si>
    <t>jsb exact 4,51</t>
  </si>
  <si>
    <t>exact 4,52</t>
  </si>
  <si>
    <t>Rutkowski</t>
  </si>
  <si>
    <t>Grisza</t>
  </si>
  <si>
    <t>Rutkowska</t>
  </si>
  <si>
    <t>Natalia</t>
  </si>
  <si>
    <t>Vespa</t>
  </si>
  <si>
    <t>AA S400 Carbine</t>
  </si>
  <si>
    <t>Premier</t>
  </si>
  <si>
    <t>20-50</t>
  </si>
  <si>
    <t>10-50x60SD</t>
  </si>
  <si>
    <t>Exact Express 4,52</t>
  </si>
  <si>
    <t>Zataj</t>
  </si>
  <si>
    <t>TZ</t>
  </si>
  <si>
    <t>HW 97</t>
  </si>
  <si>
    <t>Long Range by Premier</t>
  </si>
  <si>
    <t>Olszewski</t>
  </si>
  <si>
    <t>Wojciech</t>
  </si>
  <si>
    <t>woli</t>
  </si>
  <si>
    <t>ProSport</t>
  </si>
  <si>
    <t>IOR</t>
  </si>
  <si>
    <t>exact 4,5</t>
  </si>
  <si>
    <t>kombatant</t>
  </si>
  <si>
    <t>Król</t>
  </si>
  <si>
    <t>STEYR LG110HP</t>
  </si>
  <si>
    <t>BURRIS THIMBERLINE</t>
  </si>
  <si>
    <t>3-9X42</t>
  </si>
  <si>
    <t>ok. 30 m</t>
  </si>
  <si>
    <t>Taki, jaki będę miał 4,5</t>
  </si>
  <si>
    <t>Harasim</t>
  </si>
  <si>
    <t>Harry-ex</t>
  </si>
  <si>
    <t>Walther lgm-2</t>
  </si>
  <si>
    <t>Safariland</t>
  </si>
  <si>
    <t>Steyr FT</t>
  </si>
  <si>
    <t>25 y</t>
  </si>
  <si>
    <t>exact 4.52</t>
  </si>
  <si>
    <t>HFT 1</t>
  </si>
  <si>
    <t>Tyburski</t>
  </si>
  <si>
    <t>ARES</t>
  </si>
  <si>
    <t>HW 100</t>
  </si>
  <si>
    <t>LSS</t>
  </si>
  <si>
    <t xml:space="preserve">HFT 1 </t>
  </si>
  <si>
    <t>Massloch</t>
  </si>
  <si>
    <t>myhau</t>
  </si>
  <si>
    <t xml:space="preserve">Elwira </t>
  </si>
  <si>
    <t>gannet</t>
  </si>
  <si>
    <t>mapet</t>
  </si>
  <si>
    <t>Szymanski</t>
  </si>
  <si>
    <t>Richard</t>
  </si>
  <si>
    <t>ninken77.pl</t>
  </si>
  <si>
    <t>Lewandowski</t>
  </si>
  <si>
    <t>Walther LG300HDS</t>
  </si>
  <si>
    <t>CP</t>
  </si>
  <si>
    <t>AAS400Classic</t>
  </si>
  <si>
    <t>QB PCP</t>
  </si>
  <si>
    <t>Daystate Harrier</t>
  </si>
  <si>
    <t>Adventure</t>
  </si>
  <si>
    <t>Eclipse</t>
  </si>
  <si>
    <t>no name</t>
  </si>
  <si>
    <t>6x40</t>
  </si>
  <si>
    <t>3-12x44AOMD</t>
  </si>
  <si>
    <t>6x</t>
  </si>
  <si>
    <t>ok 23m</t>
  </si>
  <si>
    <t>JSB451</t>
  </si>
  <si>
    <t>expres</t>
  </si>
  <si>
    <t>Orczykowski</t>
  </si>
  <si>
    <t>junior77</t>
  </si>
  <si>
    <t>Młynek</t>
  </si>
  <si>
    <t>Łysiak</t>
  </si>
  <si>
    <t>Maja</t>
  </si>
  <si>
    <t>Łysa</t>
  </si>
  <si>
    <t>Klimunt</t>
  </si>
  <si>
    <t>tomekktm300</t>
  </si>
  <si>
    <t>Ciesielski</t>
  </si>
  <si>
    <t>Sylwester</t>
  </si>
  <si>
    <t>Syci</t>
  </si>
  <si>
    <t>Trutwin</t>
  </si>
  <si>
    <t>Dominik</t>
  </si>
  <si>
    <t>Dominik76</t>
  </si>
  <si>
    <t>Sobiecki</t>
  </si>
  <si>
    <t>Arkadiusz</t>
  </si>
  <si>
    <t>donsobies</t>
  </si>
  <si>
    <t>Żydziak</t>
  </si>
  <si>
    <t>mario73z</t>
  </si>
  <si>
    <t>Winiarek</t>
  </si>
  <si>
    <t>Mirek</t>
  </si>
  <si>
    <t>wirek</t>
  </si>
  <si>
    <t>Maciej</t>
  </si>
  <si>
    <t>viniarsky</t>
  </si>
  <si>
    <t>Słowik</t>
  </si>
  <si>
    <t>Włamywacz</t>
  </si>
  <si>
    <t>Zarembski</t>
  </si>
  <si>
    <t>JAROSZ</t>
  </si>
  <si>
    <t>PIOTR</t>
  </si>
  <si>
    <t>PIT76</t>
  </si>
  <si>
    <t>AirArms TX200 HC</t>
  </si>
  <si>
    <t>Delta Optical Titanium</t>
  </si>
  <si>
    <t>HW-98</t>
  </si>
  <si>
    <t>RV-9</t>
  </si>
  <si>
    <t>45y</t>
  </si>
  <si>
    <t>Weihrauch 4,51</t>
  </si>
  <si>
    <t>HAWKE</t>
  </si>
  <si>
    <t>10-50/56</t>
  </si>
  <si>
    <t>EX HE. 4.52</t>
  </si>
  <si>
    <t>8,5-50</t>
  </si>
  <si>
    <t>AA</t>
  </si>
  <si>
    <t>march</t>
  </si>
  <si>
    <t>--</t>
  </si>
  <si>
    <t>5-50</t>
  </si>
  <si>
    <t>*10</t>
  </si>
  <si>
    <t>HAVKE</t>
  </si>
  <si>
    <t>VARMINT II</t>
  </si>
  <si>
    <t>ok. 25Y</t>
  </si>
  <si>
    <t>EXACT 4,50</t>
  </si>
  <si>
    <t>LG300 Dominator</t>
  </si>
  <si>
    <t>Mk4</t>
  </si>
  <si>
    <t>10X</t>
  </si>
  <si>
    <t>S&amp;B</t>
  </si>
  <si>
    <t>10X42</t>
  </si>
  <si>
    <t>JSB 4,51</t>
  </si>
  <si>
    <t>Nikon</t>
  </si>
  <si>
    <t>Monarch</t>
  </si>
  <si>
    <t>23 Y</t>
  </si>
  <si>
    <t>FFP</t>
  </si>
  <si>
    <t>23m</t>
  </si>
  <si>
    <t>Franczyk</t>
  </si>
  <si>
    <t>Mik443</t>
  </si>
  <si>
    <t>Iwaniak</t>
  </si>
  <si>
    <t>Grzegorz</t>
  </si>
  <si>
    <t>Szwagier 007</t>
  </si>
  <si>
    <t>_IWAN_</t>
  </si>
  <si>
    <t>AA Pro-sport</t>
  </si>
  <si>
    <t>Vortex</t>
  </si>
  <si>
    <t>4-12x40</t>
  </si>
  <si>
    <t>Exakt 4,53</t>
  </si>
  <si>
    <t>35y</t>
  </si>
  <si>
    <t>Steyr LG 110 FT</t>
  </si>
  <si>
    <t>Kehels</t>
  </si>
  <si>
    <t>Helia CL 3-9x42</t>
  </si>
  <si>
    <t>30Y</t>
  </si>
  <si>
    <t>Express 4,52</t>
  </si>
  <si>
    <t>Kotkowski</t>
  </si>
  <si>
    <t>Marceli</t>
  </si>
  <si>
    <t>Marcel</t>
  </si>
  <si>
    <t>Rynkiewicz</t>
  </si>
  <si>
    <t>Damian</t>
  </si>
  <si>
    <t>Dami</t>
  </si>
  <si>
    <t>SB</t>
  </si>
  <si>
    <t>SB12,5-50x56</t>
  </si>
  <si>
    <t>12,5-50</t>
  </si>
  <si>
    <t>AA4,52</t>
  </si>
  <si>
    <t>.</t>
  </si>
  <si>
    <t>10-40x56</t>
  </si>
  <si>
    <t>JSB 4,52</t>
  </si>
  <si>
    <t>Rose</t>
  </si>
  <si>
    <t>box555</t>
  </si>
  <si>
    <t>Białek</t>
  </si>
  <si>
    <t>Józef</t>
  </si>
  <si>
    <t>josef</t>
  </si>
  <si>
    <t>Air Arms S400</t>
  </si>
  <si>
    <t>25 m</t>
  </si>
  <si>
    <t>Titanium 4-16x40</t>
  </si>
  <si>
    <t>Daystate Mk 4 ST</t>
  </si>
  <si>
    <t>RV9</t>
  </si>
  <si>
    <t>x8</t>
  </si>
  <si>
    <t>Kobylański</t>
  </si>
  <si>
    <t>Kobi</t>
  </si>
  <si>
    <t>LG 110 HP</t>
  </si>
  <si>
    <t>4-14x42</t>
  </si>
  <si>
    <t>12x</t>
  </si>
  <si>
    <t>JSB, 4,52</t>
  </si>
  <si>
    <t>SAŁAGACKI</t>
  </si>
  <si>
    <t>RADOSŁAW</t>
  </si>
  <si>
    <t>SALATA7</t>
  </si>
  <si>
    <t>HATSAN AT44 TH</t>
  </si>
  <si>
    <t>LEAPERS 3-9*40 AO</t>
  </si>
  <si>
    <t>5th Gen Series</t>
  </si>
  <si>
    <t>EXTACT 4,52</t>
  </si>
  <si>
    <t>S</t>
  </si>
  <si>
    <t>25 Y</t>
  </si>
  <si>
    <t>Przepiórka</t>
  </si>
  <si>
    <t>Daniel</t>
  </si>
  <si>
    <t>DANCIO</t>
  </si>
  <si>
    <t>Sławomir</t>
  </si>
  <si>
    <t>Puciłowski</t>
  </si>
  <si>
    <t>Spuc</t>
  </si>
  <si>
    <t>AA TX 200</t>
  </si>
  <si>
    <t>Nite-Eye</t>
  </si>
  <si>
    <t>ok. 30 YDS</t>
  </si>
  <si>
    <t xml:space="preserve">HFT 2 </t>
  </si>
  <si>
    <t>HFT 2</t>
  </si>
  <si>
    <t xml:space="preserve">Po dogrywce o 3 miejsce z </t>
  </si>
  <si>
    <t>Willi i Akselem</t>
  </si>
  <si>
    <t>Łukjanowicz</t>
  </si>
  <si>
    <t>Neo</t>
  </si>
  <si>
    <t>Walther LG 300</t>
  </si>
  <si>
    <t xml:space="preserve">JSB Exact </t>
  </si>
  <si>
    <t>Błażejak</t>
  </si>
  <si>
    <t>Orionek</t>
  </si>
  <si>
    <t>HW 100 T</t>
  </si>
  <si>
    <t>Legend 5-14x40</t>
  </si>
  <si>
    <t>y24</t>
  </si>
  <si>
    <t>Orion</t>
  </si>
  <si>
    <t>Daystate MK4</t>
  </si>
  <si>
    <t>y25</t>
  </si>
  <si>
    <t xml:space="preserve">Maciej </t>
  </si>
  <si>
    <t>Tatarkiewicz</t>
  </si>
  <si>
    <t>tatar.tatar</t>
  </si>
  <si>
    <t>Slavia 631</t>
  </si>
  <si>
    <t>BT</t>
  </si>
  <si>
    <t>5-9x40</t>
  </si>
  <si>
    <t>x6</t>
  </si>
  <si>
    <t>ex</t>
  </si>
  <si>
    <t>Wziętek</t>
  </si>
  <si>
    <t>Wójcik</t>
  </si>
  <si>
    <t>Emi</t>
  </si>
  <si>
    <t xml:space="preserve">DOT </t>
  </si>
  <si>
    <t>4,1-14x44</t>
  </si>
  <si>
    <t>27m</t>
  </si>
  <si>
    <t>Po dogrywce o II miejsce z marecki103</t>
  </si>
  <si>
    <t>Po dogrywce o 1 miejsce z Efendi_rekin</t>
  </si>
  <si>
    <t>Roman</t>
  </si>
  <si>
    <t>Najlepszy wynik kobiety HFT 1</t>
  </si>
  <si>
    <t>HFT 3/4</t>
  </si>
  <si>
    <t xml:space="preserve">Kategoria FT </t>
  </si>
  <si>
    <t>stojąca</t>
  </si>
  <si>
    <t>klęcząca</t>
  </si>
  <si>
    <r>
      <rPr>
        <sz val="9"/>
        <color indexed="8"/>
        <rFont val="Times New Roman"/>
        <family val="1"/>
      </rPr>
      <t>stoj.podp</t>
    </r>
    <r>
      <rPr>
        <sz val="9"/>
        <color indexed="8"/>
        <rFont val="Czcionka tekstu podstawowego"/>
        <family val="0"/>
      </rPr>
      <t>.</t>
    </r>
  </si>
  <si>
    <r>
      <rPr>
        <sz val="9"/>
        <color indexed="8"/>
        <rFont val="Times New Roman"/>
        <family val="1"/>
      </rPr>
      <t>klęcz.podp</t>
    </r>
    <r>
      <rPr>
        <sz val="9"/>
        <color indexed="8"/>
        <rFont val="Czcionka tekstu podstawowego"/>
        <family val="0"/>
      </rPr>
      <t>.</t>
    </r>
  </si>
  <si>
    <t>klęcz.podp.</t>
  </si>
  <si>
    <t>rekreacja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</si>
</sst>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</numFmts>
  <fonts count="40"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48"/>
      <name val="Arial CE"/>
      <family val="2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Arial CE"/>
      <family val="2"/>
    </font>
    <font>
      <b/>
      <sz val="9"/>
      <color indexed="8"/>
      <name val="Arial CE"/>
      <family val="2"/>
    </font>
    <font>
      <b/>
      <sz val="9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0"/>
      <color indexed="8"/>
      <name val="Czcionka tekstu podstawowego"/>
      <family val="0"/>
    </font>
    <font>
      <b/>
      <sz val="12"/>
      <color indexed="10"/>
      <name val="Times New Roman"/>
      <family val="1"/>
    </font>
    <font>
      <b/>
      <u val="single"/>
      <sz val="12"/>
      <color indexed="12"/>
      <name val="Times New Roman"/>
      <family val="1"/>
    </font>
    <font>
      <sz val="20"/>
      <color indexed="9"/>
      <name val="Times New Roman"/>
      <family val="1"/>
    </font>
    <font>
      <sz val="9"/>
      <color indexed="8"/>
      <name val="Czcionka tekstu podstawowego"/>
      <family val="2"/>
    </font>
    <font>
      <sz val="9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6" borderId="10" xfId="0" applyFont="1" applyFill="1" applyBorder="1" applyAlignment="1">
      <alignment/>
    </xf>
    <xf numFmtId="0" fontId="6" fillId="6" borderId="10" xfId="0" applyFont="1" applyFill="1" applyBorder="1" applyAlignment="1">
      <alignment/>
    </xf>
    <xf numFmtId="0" fontId="7" fillId="6" borderId="11" xfId="0" applyFont="1" applyFill="1" applyBorder="1" applyAlignment="1">
      <alignment/>
    </xf>
    <xf numFmtId="0" fontId="5" fillId="6" borderId="12" xfId="0" applyFont="1" applyFill="1" applyBorder="1" applyAlignment="1">
      <alignment/>
    </xf>
    <xf numFmtId="0" fontId="7" fillId="24" borderId="13" xfId="0" applyNumberFormat="1" applyFont="1" applyFill="1" applyBorder="1" applyAlignment="1">
      <alignment horizontal="center"/>
    </xf>
    <xf numFmtId="0" fontId="7" fillId="24" borderId="14" xfId="0" applyFont="1" applyFill="1" applyBorder="1" applyAlignment="1">
      <alignment horizontal="center" wrapText="1"/>
    </xf>
    <xf numFmtId="0" fontId="7" fillId="24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4" borderId="16" xfId="0" applyNumberFormat="1" applyFont="1" applyFill="1" applyBorder="1" applyAlignment="1">
      <alignment horizontal="center"/>
    </xf>
    <xf numFmtId="0" fontId="7" fillId="4" borderId="17" xfId="0" applyNumberFormat="1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6" borderId="12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10" fillId="2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7" fillId="24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7" fillId="15" borderId="1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/>
    </xf>
    <xf numFmtId="0" fontId="5" fillId="25" borderId="10" xfId="0" applyFont="1" applyFill="1" applyBorder="1" applyAlignment="1">
      <alignment/>
    </xf>
    <xf numFmtId="0" fontId="8" fillId="20" borderId="1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Border="1" applyAlignment="1">
      <alignment horizontal="center"/>
    </xf>
    <xf numFmtId="0" fontId="13" fillId="24" borderId="20" xfId="0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center" vertical="center" wrapText="1"/>
    </xf>
    <xf numFmtId="0" fontId="11" fillId="24" borderId="20" xfId="0" applyFont="1" applyFill="1" applyBorder="1" applyAlignment="1">
      <alignment horizontal="center" vertical="center" wrapText="1"/>
    </xf>
    <xf numFmtId="0" fontId="8" fillId="26" borderId="21" xfId="0" applyFont="1" applyFill="1" applyBorder="1" applyAlignment="1">
      <alignment horizontal="center" vertical="center"/>
    </xf>
    <xf numFmtId="0" fontId="8" fillId="26" borderId="22" xfId="0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vertical="center" textRotation="90"/>
    </xf>
    <xf numFmtId="0" fontId="2" fillId="0" borderId="0" xfId="0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1" fillId="24" borderId="10" xfId="0" applyFont="1" applyFill="1" applyBorder="1" applyAlignment="1">
      <alignment horizontal="center" vertical="center" wrapText="1"/>
    </xf>
    <xf numFmtId="0" fontId="7" fillId="22" borderId="13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/>
    </xf>
    <xf numFmtId="0" fontId="5" fillId="22" borderId="10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/>
    </xf>
    <xf numFmtId="0" fontId="5" fillId="22" borderId="12" xfId="0" applyNumberFormat="1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8" fillId="2" borderId="10" xfId="0" applyFont="1" applyFill="1" applyBorder="1" applyAlignment="1">
      <alignment/>
    </xf>
    <xf numFmtId="0" fontId="33" fillId="2" borderId="10" xfId="0" applyFont="1" applyFill="1" applyBorder="1" applyAlignment="1">
      <alignment horizontal="center"/>
    </xf>
    <xf numFmtId="0" fontId="34" fillId="2" borderId="10" xfId="0" applyFont="1" applyFill="1" applyBorder="1" applyAlignment="1">
      <alignment horizontal="center"/>
    </xf>
    <xf numFmtId="0" fontId="8" fillId="26" borderId="26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/>
    </xf>
    <xf numFmtId="0" fontId="7" fillId="6" borderId="27" xfId="0" applyFont="1" applyFill="1" applyBorder="1" applyAlignment="1">
      <alignment/>
    </xf>
    <xf numFmtId="0" fontId="5" fillId="6" borderId="10" xfId="0" applyFont="1" applyFill="1" applyBorder="1" applyAlignment="1">
      <alignment/>
    </xf>
    <xf numFmtId="0" fontId="6" fillId="6" borderId="10" xfId="0" applyFont="1" applyFill="1" applyBorder="1" applyAlignment="1">
      <alignment/>
    </xf>
    <xf numFmtId="0" fontId="7" fillId="6" borderId="11" xfId="0" applyFont="1" applyFill="1" applyBorder="1" applyAlignment="1">
      <alignment/>
    </xf>
    <xf numFmtId="0" fontId="7" fillId="4" borderId="17" xfId="0" applyNumberFormat="1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center" vertical="center"/>
    </xf>
    <xf numFmtId="164" fontId="7" fillId="25" borderId="23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6" borderId="23" xfId="0" applyFont="1" applyFill="1" applyBorder="1" applyAlignment="1">
      <alignment/>
    </xf>
    <xf numFmtId="0" fontId="5" fillId="6" borderId="10" xfId="0" applyFont="1" applyFill="1" applyBorder="1" applyAlignment="1">
      <alignment horizontal="left" wrapText="1"/>
    </xf>
    <xf numFmtId="0" fontId="8" fillId="6" borderId="10" xfId="0" applyFont="1" applyFill="1" applyBorder="1" applyAlignment="1">
      <alignment horizontal="left" wrapText="1"/>
    </xf>
    <xf numFmtId="0" fontId="5" fillId="6" borderId="10" xfId="0" applyFont="1" applyFill="1" applyBorder="1" applyAlignment="1">
      <alignment/>
    </xf>
    <xf numFmtId="0" fontId="5" fillId="22" borderId="10" xfId="0" applyNumberFormat="1" applyFont="1" applyFill="1" applyBorder="1" applyAlignment="1">
      <alignment horizontal="center" vertical="center" wrapText="1"/>
    </xf>
    <xf numFmtId="0" fontId="5" fillId="25" borderId="23" xfId="0" applyFont="1" applyFill="1" applyBorder="1" applyAlignment="1">
      <alignment/>
    </xf>
    <xf numFmtId="0" fontId="5" fillId="22" borderId="11" xfId="0" applyFont="1" applyFill="1" applyBorder="1" applyAlignment="1">
      <alignment horizontal="center" wrapText="1"/>
    </xf>
    <xf numFmtId="0" fontId="5" fillId="22" borderId="28" xfId="0" applyFont="1" applyFill="1" applyBorder="1" applyAlignment="1">
      <alignment horizontal="left" wrapText="1"/>
    </xf>
    <xf numFmtId="0" fontId="5" fillId="22" borderId="2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5" fillId="22" borderId="24" xfId="0" applyNumberFormat="1" applyFont="1" applyFill="1" applyBorder="1" applyAlignment="1">
      <alignment horizontal="center" vertical="center" wrapText="1"/>
    </xf>
    <xf numFmtId="0" fontId="35" fillId="24" borderId="15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left" wrapText="1"/>
    </xf>
    <xf numFmtId="0" fontId="7" fillId="4" borderId="13" xfId="0" applyNumberFormat="1" applyFont="1" applyFill="1" applyBorder="1" applyAlignment="1">
      <alignment horizontal="center"/>
    </xf>
    <xf numFmtId="0" fontId="7" fillId="4" borderId="13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5" fillId="6" borderId="11" xfId="0" applyFont="1" applyFill="1" applyBorder="1" applyAlignment="1">
      <alignment/>
    </xf>
    <xf numFmtId="164" fontId="7" fillId="25" borderId="24" xfId="0" applyNumberFormat="1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5" fillId="6" borderId="10" xfId="0" applyFont="1" applyFill="1" applyBorder="1" applyAlignment="1">
      <alignment wrapText="1"/>
    </xf>
    <xf numFmtId="0" fontId="8" fillId="6" borderId="10" xfId="0" applyFont="1" applyFill="1" applyBorder="1" applyAlignment="1">
      <alignment wrapText="1"/>
    </xf>
    <xf numFmtId="0" fontId="5" fillId="22" borderId="10" xfId="0" applyFont="1" applyFill="1" applyBorder="1" applyAlignment="1">
      <alignment wrapText="1"/>
    </xf>
    <xf numFmtId="0" fontId="5" fillId="22" borderId="10" xfId="0" applyFont="1" applyFill="1" applyBorder="1" applyAlignment="1">
      <alignment horizontal="center" wrapText="1"/>
    </xf>
    <xf numFmtId="164" fontId="7" fillId="6" borderId="10" xfId="0" applyNumberFormat="1" applyFont="1" applyFill="1" applyBorder="1" applyAlignment="1">
      <alignment horizontal="center"/>
    </xf>
    <xf numFmtId="0" fontId="7" fillId="24" borderId="14" xfId="0" applyFont="1" applyFill="1" applyBorder="1" applyAlignment="1">
      <alignment horizontal="center" vertical="center" wrapText="1"/>
    </xf>
    <xf numFmtId="14" fontId="5" fillId="22" borderId="10" xfId="0" applyNumberFormat="1" applyFont="1" applyFill="1" applyBorder="1" applyAlignment="1">
      <alignment horizontal="center" wrapText="1"/>
    </xf>
    <xf numFmtId="0" fontId="5" fillId="22" borderId="28" xfId="0" applyFont="1" applyFill="1" applyBorder="1" applyAlignment="1">
      <alignment wrapText="1"/>
    </xf>
    <xf numFmtId="0" fontId="8" fillId="6" borderId="0" xfId="0" applyFont="1" applyFill="1" applyAlignment="1">
      <alignment wrapText="1"/>
    </xf>
    <xf numFmtId="14" fontId="5" fillId="22" borderId="10" xfId="0" applyNumberFormat="1" applyFont="1" applyFill="1" applyBorder="1" applyAlignment="1">
      <alignment wrapText="1"/>
    </xf>
    <xf numFmtId="0" fontId="5" fillId="22" borderId="0" xfId="0" applyFont="1" applyFill="1" applyAlignment="1">
      <alignment horizontal="center" wrapText="1"/>
    </xf>
    <xf numFmtId="0" fontId="5" fillId="6" borderId="28" xfId="0" applyFont="1" applyFill="1" applyBorder="1" applyAlignment="1">
      <alignment wrapText="1"/>
    </xf>
    <xf numFmtId="0" fontId="5" fillId="6" borderId="0" xfId="0" applyFont="1" applyFill="1" applyAlignment="1">
      <alignment wrapText="1"/>
    </xf>
    <xf numFmtId="0" fontId="5" fillId="22" borderId="0" xfId="0" applyFont="1" applyFill="1" applyAlignment="1">
      <alignment wrapText="1"/>
    </xf>
    <xf numFmtId="0" fontId="5" fillId="6" borderId="23" xfId="0" applyFont="1" applyFill="1" applyBorder="1" applyAlignment="1">
      <alignment wrapText="1"/>
    </xf>
    <xf numFmtId="0" fontId="0" fillId="22" borderId="10" xfId="0" applyFill="1" applyBorder="1" applyAlignment="1">
      <alignment horizontal="center" wrapText="1"/>
    </xf>
    <xf numFmtId="0" fontId="5" fillId="22" borderId="10" xfId="0" applyFont="1" applyFill="1" applyBorder="1" applyAlignment="1">
      <alignment horizontal="left" wrapText="1"/>
    </xf>
    <xf numFmtId="0" fontId="0" fillId="22" borderId="10" xfId="0" applyFill="1" applyBorder="1" applyAlignment="1">
      <alignment horizontal="left" wrapText="1"/>
    </xf>
    <xf numFmtId="0" fontId="8" fillId="6" borderId="11" xfId="0" applyFont="1" applyFill="1" applyBorder="1" applyAlignment="1">
      <alignment wrapText="1"/>
    </xf>
    <xf numFmtId="164" fontId="7" fillId="25" borderId="30" xfId="0" applyNumberFormat="1" applyFont="1" applyFill="1" applyBorder="1" applyAlignment="1">
      <alignment horizontal="center"/>
    </xf>
    <xf numFmtId="164" fontId="7" fillId="25" borderId="32" xfId="0" applyNumberFormat="1" applyFont="1" applyFill="1" applyBorder="1" applyAlignment="1">
      <alignment horizontal="center"/>
    </xf>
    <xf numFmtId="0" fontId="5" fillId="27" borderId="23" xfId="0" applyFont="1" applyFill="1" applyBorder="1" applyAlignment="1">
      <alignment horizontal="left" wrapText="1"/>
    </xf>
    <xf numFmtId="0" fontId="5" fillId="27" borderId="23" xfId="0" applyFont="1" applyFill="1" applyBorder="1" applyAlignment="1">
      <alignment wrapText="1"/>
    </xf>
    <xf numFmtId="164" fontId="7" fillId="0" borderId="29" xfId="0" applyNumberFormat="1" applyFont="1" applyFill="1" applyBorder="1" applyAlignment="1">
      <alignment horizontal="center"/>
    </xf>
    <xf numFmtId="164" fontId="7" fillId="0" borderId="30" xfId="0" applyNumberFormat="1" applyFont="1" applyFill="1" applyBorder="1" applyAlignment="1">
      <alignment horizontal="center"/>
    </xf>
    <xf numFmtId="164" fontId="7" fillId="0" borderId="32" xfId="0" applyNumberFormat="1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5" fillId="6" borderId="10" xfId="0" applyFont="1" applyFill="1" applyBorder="1" applyAlignment="1">
      <alignment/>
    </xf>
    <xf numFmtId="0" fontId="7" fillId="6" borderId="10" xfId="0" applyFont="1" applyFill="1" applyBorder="1" applyAlignment="1">
      <alignment/>
    </xf>
    <xf numFmtId="0" fontId="8" fillId="6" borderId="23" xfId="0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27" borderId="0" xfId="0" applyFont="1" applyFill="1" applyBorder="1" applyAlignment="1">
      <alignment wrapText="1"/>
    </xf>
    <xf numFmtId="0" fontId="7" fillId="4" borderId="21" xfId="0" applyNumberFormat="1" applyFont="1" applyFill="1" applyBorder="1" applyAlignment="1">
      <alignment horizontal="left"/>
    </xf>
    <xf numFmtId="0" fontId="5" fillId="6" borderId="34" xfId="0" applyFont="1" applyFill="1" applyBorder="1" applyAlignment="1">
      <alignment wrapText="1"/>
    </xf>
    <xf numFmtId="0" fontId="5" fillId="6" borderId="24" xfId="0" applyFont="1" applyFill="1" applyBorder="1" applyAlignment="1">
      <alignment/>
    </xf>
    <xf numFmtId="0" fontId="35" fillId="24" borderId="30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8" fillId="6" borderId="35" xfId="0" applyFont="1" applyFill="1" applyBorder="1" applyAlignment="1">
      <alignment wrapText="1"/>
    </xf>
    <xf numFmtId="0" fontId="7" fillId="22" borderId="36" xfId="0" applyFont="1" applyFill="1" applyBorder="1" applyAlignment="1">
      <alignment horizontal="center" vertical="center" wrapText="1"/>
    </xf>
    <xf numFmtId="0" fontId="0" fillId="22" borderId="11" xfId="0" applyFill="1" applyBorder="1" applyAlignment="1">
      <alignment horizontal="center" wrapText="1"/>
    </xf>
    <xf numFmtId="0" fontId="5" fillId="22" borderId="11" xfId="0" applyNumberFormat="1" applyFont="1" applyFill="1" applyBorder="1" applyAlignment="1">
      <alignment horizontal="center" vertical="center" wrapText="1"/>
    </xf>
    <xf numFmtId="0" fontId="33" fillId="2" borderId="23" xfId="0" applyFont="1" applyFill="1" applyBorder="1" applyAlignment="1">
      <alignment horizontal="center"/>
    </xf>
    <xf numFmtId="0" fontId="10" fillId="20" borderId="23" xfId="0" applyNumberFormat="1" applyFont="1" applyFill="1" applyBorder="1" applyAlignment="1">
      <alignment horizontal="center"/>
    </xf>
    <xf numFmtId="0" fontId="10" fillId="24" borderId="37" xfId="0" applyFont="1" applyFill="1" applyBorder="1" applyAlignment="1">
      <alignment horizontal="center" vertical="center" wrapText="1"/>
    </xf>
    <xf numFmtId="0" fontId="5" fillId="22" borderId="23" xfId="0" applyFont="1" applyFill="1" applyBorder="1" applyAlignment="1">
      <alignment wrapText="1"/>
    </xf>
    <xf numFmtId="0" fontId="0" fillId="22" borderId="23" xfId="0" applyFill="1" applyBorder="1" applyAlignment="1">
      <alignment wrapText="1"/>
    </xf>
    <xf numFmtId="0" fontId="0" fillId="0" borderId="38" xfId="0" applyBorder="1" applyAlignment="1">
      <alignment horizontal="center"/>
    </xf>
    <xf numFmtId="0" fontId="36" fillId="6" borderId="11" xfId="44" applyFont="1" applyFill="1" applyBorder="1" applyAlignment="1" applyProtection="1">
      <alignment wrapText="1"/>
      <protection/>
    </xf>
    <xf numFmtId="0" fontId="5" fillId="6" borderId="23" xfId="0" applyFont="1" applyFill="1" applyBorder="1" applyAlignment="1">
      <alignment/>
    </xf>
    <xf numFmtId="0" fontId="5" fillId="22" borderId="10" xfId="0" applyNumberFormat="1" applyFont="1" applyFill="1" applyBorder="1" applyAlignment="1">
      <alignment horizontal="left" vertical="center" wrapText="1"/>
    </xf>
    <xf numFmtId="0" fontId="5" fillId="22" borderId="23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3" borderId="39" xfId="0" applyFont="1" applyFill="1" applyBorder="1" applyAlignment="1">
      <alignment horizontal="center" vertical="center"/>
    </xf>
    <xf numFmtId="0" fontId="7" fillId="15" borderId="14" xfId="0" applyFont="1" applyFill="1" applyBorder="1" applyAlignment="1">
      <alignment horizontal="center" vertical="center" wrapText="1"/>
    </xf>
    <xf numFmtId="0" fontId="0" fillId="6" borderId="28" xfId="0" applyFill="1" applyBorder="1" applyAlignment="1">
      <alignment wrapText="1"/>
    </xf>
    <xf numFmtId="0" fontId="7" fillId="24" borderId="39" xfId="0" applyFont="1" applyFill="1" applyBorder="1" applyAlignment="1">
      <alignment horizontal="center" wrapText="1"/>
    </xf>
    <xf numFmtId="0" fontId="28" fillId="6" borderId="28" xfId="0" applyFont="1" applyFill="1" applyBorder="1" applyAlignment="1">
      <alignment wrapText="1"/>
    </xf>
    <xf numFmtId="0" fontId="8" fillId="6" borderId="34" xfId="0" applyFont="1" applyFill="1" applyBorder="1" applyAlignment="1">
      <alignment horizontal="left" wrapText="1"/>
    </xf>
    <xf numFmtId="0" fontId="7" fillId="4" borderId="40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7" fillId="4" borderId="36" xfId="0" applyNumberFormat="1" applyFont="1" applyFill="1" applyBorder="1" applyAlignment="1">
      <alignment horizontal="center"/>
    </xf>
    <xf numFmtId="0" fontId="5" fillId="27" borderId="10" xfId="0" applyFont="1" applyFill="1" applyBorder="1" applyAlignment="1">
      <alignment horizontal="center" wrapText="1"/>
    </xf>
    <xf numFmtId="0" fontId="5" fillId="27" borderId="10" xfId="0" applyFont="1" applyFill="1" applyBorder="1" applyAlignment="1">
      <alignment horizontal="center" wrapText="1"/>
    </xf>
    <xf numFmtId="0" fontId="5" fillId="27" borderId="20" xfId="0" applyFont="1" applyFill="1" applyBorder="1" applyAlignment="1">
      <alignment horizontal="center" wrapText="1"/>
    </xf>
    <xf numFmtId="0" fontId="5" fillId="27" borderId="12" xfId="0" applyFont="1" applyFill="1" applyBorder="1" applyAlignment="1">
      <alignment horizontal="center" wrapText="1"/>
    </xf>
    <xf numFmtId="49" fontId="5" fillId="22" borderId="28" xfId="0" applyNumberFormat="1" applyFont="1" applyFill="1" applyBorder="1" applyAlignment="1">
      <alignment horizontal="left" wrapText="1"/>
    </xf>
    <xf numFmtId="0" fontId="0" fillId="22" borderId="0" xfId="0" applyFill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5" fillId="6" borderId="20" xfId="0" applyFont="1" applyFill="1" applyBorder="1" applyAlignment="1">
      <alignment wrapText="1"/>
    </xf>
    <xf numFmtId="0" fontId="8" fillId="6" borderId="42" xfId="0" applyFont="1" applyFill="1" applyBorder="1" applyAlignment="1">
      <alignment wrapText="1"/>
    </xf>
    <xf numFmtId="0" fontId="5" fillId="22" borderId="38" xfId="0" applyFont="1" applyFill="1" applyBorder="1" applyAlignment="1">
      <alignment wrapText="1"/>
    </xf>
    <xf numFmtId="0" fontId="5" fillId="22" borderId="20" xfId="0" applyFont="1" applyFill="1" applyBorder="1" applyAlignment="1">
      <alignment wrapText="1"/>
    </xf>
    <xf numFmtId="0" fontId="7" fillId="2" borderId="43" xfId="0" applyFont="1" applyFill="1" applyBorder="1" applyAlignment="1">
      <alignment horizontal="center"/>
    </xf>
    <xf numFmtId="0" fontId="5" fillId="22" borderId="34" xfId="0" applyFont="1" applyFill="1" applyBorder="1" applyAlignment="1">
      <alignment horizontal="left" wrapText="1"/>
    </xf>
    <xf numFmtId="49" fontId="8" fillId="27" borderId="31" xfId="0" applyNumberFormat="1" applyFont="1" applyFill="1" applyBorder="1" applyAlignment="1">
      <alignment horizontal="center" wrapText="1"/>
    </xf>
    <xf numFmtId="0" fontId="7" fillId="4" borderId="36" xfId="0" applyFont="1" applyFill="1" applyBorder="1" applyAlignment="1">
      <alignment horizontal="center" vertical="center"/>
    </xf>
    <xf numFmtId="0" fontId="7" fillId="15" borderId="41" xfId="0" applyFont="1" applyFill="1" applyBorder="1" applyAlignment="1">
      <alignment horizontal="center" vertical="center" wrapText="1"/>
    </xf>
    <xf numFmtId="0" fontId="35" fillId="24" borderId="31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8" fillId="6" borderId="11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8" fillId="27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justify"/>
    </xf>
    <xf numFmtId="0" fontId="0" fillId="0" borderId="0" xfId="0" applyAlignment="1">
      <alignment/>
    </xf>
    <xf numFmtId="0" fontId="7" fillId="4" borderId="45" xfId="0" applyNumberFormat="1" applyFont="1" applyFill="1" applyBorder="1" applyAlignment="1">
      <alignment horizontal="left"/>
    </xf>
    <xf numFmtId="0" fontId="7" fillId="4" borderId="46" xfId="0" applyNumberFormat="1" applyFont="1" applyFill="1" applyBorder="1" applyAlignment="1">
      <alignment horizontal="left" vertical="center"/>
    </xf>
    <xf numFmtId="0" fontId="7" fillId="4" borderId="47" xfId="0" applyFont="1" applyFill="1" applyBorder="1" applyAlignment="1">
      <alignment horizontal="center" vertical="center"/>
    </xf>
    <xf numFmtId="0" fontId="8" fillId="24" borderId="30" xfId="0" applyFont="1" applyFill="1" applyBorder="1" applyAlignment="1">
      <alignment horizontal="center"/>
    </xf>
    <xf numFmtId="0" fontId="8" fillId="6" borderId="23" xfId="0" applyFont="1" applyFill="1" applyBorder="1" applyAlignment="1">
      <alignment wrapText="1"/>
    </xf>
    <xf numFmtId="0" fontId="7" fillId="24" borderId="48" xfId="0" applyFont="1" applyFill="1" applyBorder="1" applyAlignment="1">
      <alignment horizontal="center"/>
    </xf>
    <xf numFmtId="0" fontId="5" fillId="22" borderId="20" xfId="0" applyFont="1" applyFill="1" applyBorder="1" applyAlignment="1">
      <alignment horizontal="left" wrapText="1"/>
    </xf>
    <xf numFmtId="0" fontId="5" fillId="22" borderId="37" xfId="0" applyNumberFormat="1" applyFont="1" applyFill="1" applyBorder="1" applyAlignment="1">
      <alignment horizontal="left" vertical="center" wrapText="1"/>
    </xf>
    <xf numFmtId="0" fontId="5" fillId="22" borderId="37" xfId="0" applyFont="1" applyFill="1" applyBorder="1" applyAlignment="1">
      <alignment wrapText="1"/>
    </xf>
    <xf numFmtId="0" fontId="5" fillId="22" borderId="2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5" fillId="22" borderId="35" xfId="0" applyFont="1" applyFill="1" applyBorder="1" applyAlignment="1">
      <alignment horizontal="center" wrapText="1"/>
    </xf>
    <xf numFmtId="0" fontId="5" fillId="22" borderId="28" xfId="0" applyFont="1" applyFill="1" applyBorder="1" applyAlignment="1">
      <alignment horizontal="center" wrapText="1"/>
    </xf>
    <xf numFmtId="0" fontId="5" fillId="22" borderId="34" xfId="0" applyFont="1" applyFill="1" applyBorder="1" applyAlignment="1">
      <alignment wrapText="1"/>
    </xf>
    <xf numFmtId="0" fontId="7" fillId="22" borderId="46" xfId="0" applyFont="1" applyFill="1" applyBorder="1" applyAlignment="1">
      <alignment horizontal="center" vertical="center" wrapText="1"/>
    </xf>
    <xf numFmtId="0" fontId="7" fillId="22" borderId="41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8" fillId="20" borderId="13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5" fillId="25" borderId="23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22" borderId="2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26" borderId="1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/>
    </xf>
    <xf numFmtId="0" fontId="5" fillId="25" borderId="12" xfId="0" applyFont="1" applyFill="1" applyBorder="1" applyAlignment="1">
      <alignment horizontal="center"/>
    </xf>
    <xf numFmtId="0" fontId="5" fillId="0" borderId="44" xfId="0" applyFont="1" applyBorder="1" applyAlignment="1">
      <alignment wrapText="1"/>
    </xf>
    <xf numFmtId="164" fontId="7" fillId="25" borderId="31" xfId="0" applyNumberFormat="1" applyFont="1" applyFill="1" applyBorder="1" applyAlignment="1">
      <alignment horizontal="center"/>
    </xf>
    <xf numFmtId="0" fontId="8" fillId="6" borderId="35" xfId="0" applyFont="1" applyFill="1" applyBorder="1" applyAlignment="1">
      <alignment horizontal="left" wrapText="1"/>
    </xf>
    <xf numFmtId="0" fontId="8" fillId="27" borderId="30" xfId="0" applyFont="1" applyFill="1" applyBorder="1" applyAlignment="1">
      <alignment horizontal="center" wrapText="1"/>
    </xf>
    <xf numFmtId="0" fontId="8" fillId="27" borderId="3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8" fillId="26" borderId="49" xfId="0" applyFont="1" applyFill="1" applyBorder="1" applyAlignment="1">
      <alignment horizontal="center" vertical="center"/>
    </xf>
    <xf numFmtId="0" fontId="5" fillId="6" borderId="50" xfId="0" applyFont="1" applyFill="1" applyBorder="1" applyAlignment="1">
      <alignment horizontal="center"/>
    </xf>
    <xf numFmtId="0" fontId="5" fillId="6" borderId="51" xfId="0" applyFont="1" applyFill="1" applyBorder="1" applyAlignment="1">
      <alignment horizontal="center"/>
    </xf>
    <xf numFmtId="0" fontId="8" fillId="26" borderId="29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7" fillId="3" borderId="41" xfId="0" applyFont="1" applyFill="1" applyBorder="1" applyAlignment="1">
      <alignment horizontal="center" vertical="center"/>
    </xf>
    <xf numFmtId="0" fontId="7" fillId="15" borderId="13" xfId="0" applyFont="1" applyFill="1" applyBorder="1" applyAlignment="1">
      <alignment horizontal="center" vertical="center" wrapText="1"/>
    </xf>
    <xf numFmtId="164" fontId="7" fillId="25" borderId="52" xfId="0" applyNumberFormat="1" applyFont="1" applyFill="1" applyBorder="1" applyAlignment="1">
      <alignment horizontal="center"/>
    </xf>
    <xf numFmtId="0" fontId="5" fillId="27" borderId="34" xfId="0" applyFont="1" applyFill="1" applyBorder="1" applyAlignment="1">
      <alignment horizontal="center" wrapText="1"/>
    </xf>
    <xf numFmtId="0" fontId="5" fillId="27" borderId="23" xfId="0" applyFont="1" applyFill="1" applyBorder="1" applyAlignment="1">
      <alignment horizontal="center" wrapText="1"/>
    </xf>
    <xf numFmtId="0" fontId="5" fillId="27" borderId="23" xfId="0" applyFont="1" applyFill="1" applyBorder="1" applyAlignment="1">
      <alignment horizontal="center" wrapText="1"/>
    </xf>
    <xf numFmtId="0" fontId="5" fillId="27" borderId="37" xfId="0" applyFont="1" applyFill="1" applyBorder="1" applyAlignment="1">
      <alignment horizontal="center" wrapText="1"/>
    </xf>
    <xf numFmtId="0" fontId="5" fillId="27" borderId="24" xfId="0" applyFont="1" applyFill="1" applyBorder="1" applyAlignment="1">
      <alignment horizontal="center" wrapText="1"/>
    </xf>
    <xf numFmtId="164" fontId="7" fillId="6" borderId="31" xfId="0" applyNumberFormat="1" applyFont="1" applyFill="1" applyBorder="1" applyAlignment="1">
      <alignment horizontal="center"/>
    </xf>
    <xf numFmtId="164" fontId="7" fillId="6" borderId="52" xfId="0" applyNumberFormat="1" applyFont="1" applyFill="1" applyBorder="1" applyAlignment="1">
      <alignment horizontal="center"/>
    </xf>
    <xf numFmtId="164" fontId="7" fillId="25" borderId="53" xfId="0" applyNumberFormat="1" applyFont="1" applyFill="1" applyBorder="1" applyAlignment="1">
      <alignment horizontal="center"/>
    </xf>
    <xf numFmtId="164" fontId="7" fillId="25" borderId="48" xfId="0" applyNumberFormat="1" applyFont="1" applyFill="1" applyBorder="1" applyAlignment="1">
      <alignment horizontal="center"/>
    </xf>
    <xf numFmtId="164" fontId="7" fillId="25" borderId="54" xfId="0" applyNumberFormat="1" applyFont="1" applyFill="1" applyBorder="1" applyAlignment="1">
      <alignment horizontal="center"/>
    </xf>
    <xf numFmtId="0" fontId="7" fillId="22" borderId="47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7" fillId="22" borderId="36" xfId="0" applyFont="1" applyFill="1" applyBorder="1" applyAlignment="1">
      <alignment vertical="center" wrapText="1"/>
    </xf>
    <xf numFmtId="0" fontId="5" fillId="22" borderId="11" xfId="0" applyNumberFormat="1" applyFont="1" applyFill="1" applyBorder="1" applyAlignment="1">
      <alignment vertical="center" wrapText="1"/>
    </xf>
    <xf numFmtId="0" fontId="5" fillId="22" borderId="27" xfId="0" applyNumberFormat="1" applyFont="1" applyFill="1" applyBorder="1" applyAlignment="1">
      <alignment vertical="center" wrapText="1"/>
    </xf>
    <xf numFmtId="0" fontId="38" fillId="2" borderId="1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171450</xdr:rowOff>
    </xdr:from>
    <xdr:to>
      <xdr:col>12</xdr:col>
      <xdr:colOff>819150</xdr:colOff>
      <xdr:row>7</xdr:row>
      <xdr:rowOff>209550</xdr:rowOff>
    </xdr:to>
    <xdr:sp>
      <xdr:nvSpPr>
        <xdr:cNvPr id="1" name="Zwój poziomy 3"/>
        <xdr:cNvSpPr>
          <a:spLocks/>
        </xdr:cNvSpPr>
      </xdr:nvSpPr>
      <xdr:spPr>
        <a:xfrm>
          <a:off x="2562225" y="419100"/>
          <a:ext cx="6943725" cy="1676400"/>
        </a:xfrm>
        <a:prstGeom prst="horizontalScrol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IV</a:t>
          </a:r>
          <a:r>
            <a:rPr lang="en-US" cap="none" sz="2000" b="0" i="0" u="none" baseline="0">
              <a:solidFill>
                <a:srgbClr val="FFFFFF"/>
              </a:solidFill>
            </a:rPr>
            <a:t>  Puchar Wielkopolski     Memoriał Wisełki 
</a:t>
          </a:r>
          <a:r>
            <a:rPr lang="en-US" cap="none" sz="2000" b="0" i="0" u="none" baseline="0">
              <a:solidFill>
                <a:srgbClr val="FFFFFF"/>
              </a:solidFill>
            </a:rPr>
            <a:t>  14.08.2011</a:t>
          </a:r>
        </a:p>
      </xdr:txBody>
    </xdr:sp>
    <xdr:clientData/>
  </xdr:twoCellAnchor>
  <xdr:twoCellAnchor editAs="oneCell">
    <xdr:from>
      <xdr:col>3</xdr:col>
      <xdr:colOff>666750</xdr:colOff>
      <xdr:row>3</xdr:row>
      <xdr:rowOff>171450</xdr:rowOff>
    </xdr:from>
    <xdr:to>
      <xdr:col>4</xdr:col>
      <xdr:colOff>904875</xdr:colOff>
      <xdr:row>6</xdr:row>
      <xdr:rowOff>161925</xdr:rowOff>
    </xdr:to>
    <xdr:pic>
      <xdr:nvPicPr>
        <xdr:cNvPr id="2" name="Obraz 3" descr="logoOrł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95350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171450</xdr:rowOff>
    </xdr:from>
    <xdr:to>
      <xdr:col>12</xdr:col>
      <xdr:colOff>819150</xdr:colOff>
      <xdr:row>7</xdr:row>
      <xdr:rowOff>209550</xdr:rowOff>
    </xdr:to>
    <xdr:sp>
      <xdr:nvSpPr>
        <xdr:cNvPr id="1" name="Zwój poziomy 2"/>
        <xdr:cNvSpPr>
          <a:spLocks/>
        </xdr:cNvSpPr>
      </xdr:nvSpPr>
      <xdr:spPr>
        <a:xfrm>
          <a:off x="2562225" y="419100"/>
          <a:ext cx="9858375" cy="1676400"/>
        </a:xfrm>
        <a:prstGeom prst="horizontalScrol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IV</a:t>
          </a:r>
          <a:r>
            <a:rPr lang="en-US" cap="none" sz="2000" b="0" i="0" u="none" baseline="0">
              <a:solidFill>
                <a:srgbClr val="FFFFFF"/>
              </a:solidFill>
            </a:rPr>
            <a:t>  Puchar Wielkopolski     Memoriał Wisełki 
</a:t>
          </a:r>
          <a:r>
            <a:rPr lang="en-US" cap="none" sz="2000" b="0" i="0" u="none" baseline="0">
              <a:solidFill>
                <a:srgbClr val="FFFFFF"/>
              </a:solidFill>
            </a:rPr>
            <a:t>  14.08.2011</a:t>
          </a:r>
        </a:p>
      </xdr:txBody>
    </xdr:sp>
    <xdr:clientData/>
  </xdr:twoCellAnchor>
  <xdr:twoCellAnchor editAs="oneCell">
    <xdr:from>
      <xdr:col>3</xdr:col>
      <xdr:colOff>628650</xdr:colOff>
      <xdr:row>3</xdr:row>
      <xdr:rowOff>142875</xdr:rowOff>
    </xdr:from>
    <xdr:to>
      <xdr:col>4</xdr:col>
      <xdr:colOff>866775</xdr:colOff>
      <xdr:row>6</xdr:row>
      <xdr:rowOff>133350</xdr:rowOff>
    </xdr:to>
    <xdr:pic>
      <xdr:nvPicPr>
        <xdr:cNvPr id="2" name="Obraz 3" descr="logoOrł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8667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171450</xdr:rowOff>
    </xdr:from>
    <xdr:to>
      <xdr:col>12</xdr:col>
      <xdr:colOff>819150</xdr:colOff>
      <xdr:row>7</xdr:row>
      <xdr:rowOff>209550</xdr:rowOff>
    </xdr:to>
    <xdr:sp>
      <xdr:nvSpPr>
        <xdr:cNvPr id="1" name="Zwój poziomy 3"/>
        <xdr:cNvSpPr>
          <a:spLocks/>
        </xdr:cNvSpPr>
      </xdr:nvSpPr>
      <xdr:spPr>
        <a:xfrm>
          <a:off x="2562225" y="419100"/>
          <a:ext cx="9486900" cy="1676400"/>
        </a:xfrm>
        <a:prstGeom prst="horizontalScrol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IV</a:t>
          </a:r>
          <a:r>
            <a:rPr lang="en-US" cap="none" sz="2000" b="0" i="0" u="none" baseline="0">
              <a:solidFill>
                <a:srgbClr val="FFFFFF"/>
              </a:solidFill>
            </a:rPr>
            <a:t>  Puchar Wielkopolski     Memoriał Wisełki 
</a:t>
          </a:r>
          <a:r>
            <a:rPr lang="en-US" cap="none" sz="2000" b="0" i="0" u="none" baseline="0">
              <a:solidFill>
                <a:srgbClr val="FFFFFF"/>
              </a:solidFill>
            </a:rPr>
            <a:t>  14.08.2011</a:t>
          </a:r>
        </a:p>
      </xdr:txBody>
    </xdr:sp>
    <xdr:clientData/>
  </xdr:twoCellAnchor>
  <xdr:twoCellAnchor editAs="oneCell">
    <xdr:from>
      <xdr:col>3</xdr:col>
      <xdr:colOff>714375</xdr:colOff>
      <xdr:row>3</xdr:row>
      <xdr:rowOff>104775</xdr:rowOff>
    </xdr:from>
    <xdr:to>
      <xdr:col>4</xdr:col>
      <xdr:colOff>952500</xdr:colOff>
      <xdr:row>6</xdr:row>
      <xdr:rowOff>95250</xdr:rowOff>
    </xdr:to>
    <xdr:pic>
      <xdr:nvPicPr>
        <xdr:cNvPr id="2" name="Obraz 3" descr="logoOrł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8286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171450</xdr:rowOff>
    </xdr:from>
    <xdr:to>
      <xdr:col>12</xdr:col>
      <xdr:colOff>819150</xdr:colOff>
      <xdr:row>7</xdr:row>
      <xdr:rowOff>209550</xdr:rowOff>
    </xdr:to>
    <xdr:sp>
      <xdr:nvSpPr>
        <xdr:cNvPr id="1" name="Zwój poziomy 1"/>
        <xdr:cNvSpPr>
          <a:spLocks/>
        </xdr:cNvSpPr>
      </xdr:nvSpPr>
      <xdr:spPr>
        <a:xfrm>
          <a:off x="2562225" y="419100"/>
          <a:ext cx="9486900" cy="1676400"/>
        </a:xfrm>
        <a:prstGeom prst="horizontalScrol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Zawody  Strzeleckie  Chemiczna  Poznań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  14.08.2011</a:t>
          </a:r>
        </a:p>
      </xdr:txBody>
    </xdr:sp>
    <xdr:clientData/>
  </xdr:twoCellAnchor>
  <xdr:twoCellAnchor editAs="oneCell">
    <xdr:from>
      <xdr:col>3</xdr:col>
      <xdr:colOff>666750</xdr:colOff>
      <xdr:row>3</xdr:row>
      <xdr:rowOff>171450</xdr:rowOff>
    </xdr:from>
    <xdr:to>
      <xdr:col>4</xdr:col>
      <xdr:colOff>857250</xdr:colOff>
      <xdr:row>6</xdr:row>
      <xdr:rowOff>161925</xdr:rowOff>
    </xdr:to>
    <xdr:pic>
      <xdr:nvPicPr>
        <xdr:cNvPr id="2" name="Obraz 3" descr="logoOrł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95350"/>
          <a:ext cx="1028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171450</xdr:rowOff>
    </xdr:from>
    <xdr:to>
      <xdr:col>11</xdr:col>
      <xdr:colOff>819150</xdr:colOff>
      <xdr:row>7</xdr:row>
      <xdr:rowOff>209550</xdr:rowOff>
    </xdr:to>
    <xdr:sp>
      <xdr:nvSpPr>
        <xdr:cNvPr id="1" name="Zwój poziomy 1"/>
        <xdr:cNvSpPr>
          <a:spLocks/>
        </xdr:cNvSpPr>
      </xdr:nvSpPr>
      <xdr:spPr>
        <a:xfrm>
          <a:off x="2562225" y="419100"/>
          <a:ext cx="10734675" cy="1676400"/>
        </a:xfrm>
        <a:prstGeom prst="horizontalScrol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Zawody  Strzeleckie  Chemiczna  Poznań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  14.08.2011</a:t>
          </a:r>
        </a:p>
      </xdr:txBody>
    </xdr:sp>
    <xdr:clientData/>
  </xdr:twoCellAnchor>
  <xdr:twoCellAnchor editAs="oneCell">
    <xdr:from>
      <xdr:col>3</xdr:col>
      <xdr:colOff>628650</xdr:colOff>
      <xdr:row>3</xdr:row>
      <xdr:rowOff>142875</xdr:rowOff>
    </xdr:from>
    <xdr:to>
      <xdr:col>4</xdr:col>
      <xdr:colOff>857250</xdr:colOff>
      <xdr:row>6</xdr:row>
      <xdr:rowOff>133350</xdr:rowOff>
    </xdr:to>
    <xdr:pic>
      <xdr:nvPicPr>
        <xdr:cNvPr id="2" name="Obraz 3" descr="logoOrł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866775"/>
          <a:ext cx="1066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171450</xdr:rowOff>
    </xdr:from>
    <xdr:to>
      <xdr:col>12</xdr:col>
      <xdr:colOff>819150</xdr:colOff>
      <xdr:row>7</xdr:row>
      <xdr:rowOff>209550</xdr:rowOff>
    </xdr:to>
    <xdr:sp>
      <xdr:nvSpPr>
        <xdr:cNvPr id="1" name="Zwój poziomy 1"/>
        <xdr:cNvSpPr>
          <a:spLocks/>
        </xdr:cNvSpPr>
      </xdr:nvSpPr>
      <xdr:spPr>
        <a:xfrm>
          <a:off x="2562225" y="419100"/>
          <a:ext cx="9486900" cy="1676400"/>
        </a:xfrm>
        <a:prstGeom prst="horizontalScrol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Zawody  Strzeleckie  Chemiczna  Poznań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  14.08.2011</a:t>
          </a:r>
        </a:p>
      </xdr:txBody>
    </xdr:sp>
    <xdr:clientData/>
  </xdr:twoCellAnchor>
  <xdr:twoCellAnchor editAs="oneCell">
    <xdr:from>
      <xdr:col>3</xdr:col>
      <xdr:colOff>714375</xdr:colOff>
      <xdr:row>3</xdr:row>
      <xdr:rowOff>104775</xdr:rowOff>
    </xdr:from>
    <xdr:to>
      <xdr:col>4</xdr:col>
      <xdr:colOff>857250</xdr:colOff>
      <xdr:row>6</xdr:row>
      <xdr:rowOff>95250</xdr:rowOff>
    </xdr:to>
    <xdr:pic>
      <xdr:nvPicPr>
        <xdr:cNvPr id="2" name="Obraz 3" descr="logoOrł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828675"/>
          <a:ext cx="981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inken77.p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ninken77.pl/" TargetMode="Externa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4"/>
  <sheetViews>
    <sheetView zoomScalePageLayoutView="0" workbookViewId="0" topLeftCell="A1">
      <selection activeCell="A1" sqref="A1"/>
    </sheetView>
  </sheetViews>
  <sheetFormatPr defaultColWidth="8.796875" defaultRowHeight="14.25"/>
  <cols>
    <col min="5" max="5" width="13.3984375" style="50" customWidth="1"/>
    <col min="6" max="6" width="12.8984375" style="50" customWidth="1"/>
    <col min="7" max="7" width="17" style="40" customWidth="1"/>
    <col min="9" max="9" width="9.19921875" style="0" hidden="1" customWidth="1"/>
    <col min="10" max="10" width="12.5" style="0" hidden="1" customWidth="1"/>
    <col min="11" max="11" width="12.5" style="40" customWidth="1"/>
    <col min="12" max="12" width="18.09765625" style="0" hidden="1" customWidth="1"/>
    <col min="13" max="13" width="29.69921875" style="0" hidden="1" customWidth="1"/>
    <col min="14" max="14" width="17.8984375" style="0" hidden="1" customWidth="1"/>
    <col min="15" max="16" width="17.8984375" style="40" hidden="1" customWidth="1"/>
    <col min="17" max="17" width="15.8984375" style="0" hidden="1" customWidth="1"/>
    <col min="18" max="18" width="15.19921875" style="0" customWidth="1"/>
    <col min="19" max="30" width="5.19921875" style="40" customWidth="1"/>
    <col min="31" max="31" width="6" style="40" customWidth="1"/>
    <col min="32" max="35" width="5.19921875" style="40" customWidth="1"/>
    <col min="36" max="36" width="6.19921875" style="40" customWidth="1"/>
    <col min="37" max="50" width="5.19921875" style="40" customWidth="1"/>
    <col min="51" max="51" width="6.19921875" style="40" customWidth="1"/>
    <col min="52" max="52" width="6" style="40" customWidth="1"/>
    <col min="53" max="58" width="5.19921875" style="40" customWidth="1"/>
    <col min="59" max="59" width="4.8984375" style="0" customWidth="1"/>
    <col min="60" max="60" width="12.19921875" style="0" customWidth="1"/>
  </cols>
  <sheetData>
    <row r="1" spans="10:60" ht="19.5" customHeight="1">
      <c r="J1" s="4"/>
      <c r="K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3:60" ht="21" customHeight="1">
      <c r="C2" s="6"/>
      <c r="D2" s="6"/>
      <c r="E2" s="51"/>
      <c r="F2" s="51"/>
      <c r="G2" s="41"/>
      <c r="H2" s="6"/>
      <c r="I2" s="6"/>
      <c r="J2" s="4"/>
      <c r="K2" s="4"/>
      <c r="L2" s="6"/>
      <c r="R2" s="4"/>
      <c r="S2" s="4"/>
      <c r="T2" s="27"/>
      <c r="U2" s="262"/>
      <c r="V2" s="262"/>
      <c r="W2" s="262"/>
      <c r="X2" s="262"/>
      <c r="Y2" s="262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</row>
    <row r="3" spans="3:60" ht="16.5" customHeight="1">
      <c r="C3" s="6"/>
      <c r="D3" s="5"/>
      <c r="E3" s="51"/>
      <c r="F3" s="51"/>
      <c r="G3" s="41"/>
      <c r="H3" s="6"/>
      <c r="I3" s="6"/>
      <c r="J3" s="28"/>
      <c r="K3" s="28"/>
      <c r="L3" s="6"/>
      <c r="R3" s="28"/>
      <c r="S3" s="28"/>
      <c r="T3" s="32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</row>
    <row r="4" spans="3:12" ht="23.25" customHeight="1">
      <c r="C4" s="39"/>
      <c r="D4" s="6"/>
      <c r="E4" s="52"/>
      <c r="F4" s="54"/>
      <c r="G4" s="4"/>
      <c r="H4" s="4"/>
      <c r="I4" s="4"/>
      <c r="J4" s="6"/>
      <c r="K4" s="41"/>
      <c r="L4" s="6"/>
    </row>
    <row r="5" spans="3:9" ht="23.25" customHeight="1">
      <c r="C5" s="39"/>
      <c r="D5" s="6"/>
      <c r="E5" s="52"/>
      <c r="F5" s="54"/>
      <c r="G5" s="4"/>
      <c r="H5" s="4"/>
      <c r="I5" s="4"/>
    </row>
    <row r="6" spans="4:9" ht="22.5" customHeight="1">
      <c r="D6" s="2" t="s">
        <v>13</v>
      </c>
      <c r="E6" s="53" t="s">
        <v>12</v>
      </c>
      <c r="F6" s="53"/>
      <c r="G6" s="3"/>
      <c r="H6" s="3"/>
      <c r="I6" s="3"/>
    </row>
    <row r="7" spans="4:58" ht="22.5" customHeight="1">
      <c r="D7" s="2"/>
      <c r="E7" s="53"/>
      <c r="F7" s="53"/>
      <c r="G7" s="3"/>
      <c r="H7" s="3"/>
      <c r="I7" s="3"/>
      <c r="R7" s="66" t="s">
        <v>75</v>
      </c>
      <c r="S7" s="67"/>
      <c r="T7" s="67"/>
      <c r="U7" s="65"/>
      <c r="V7" s="67" t="s">
        <v>545</v>
      </c>
      <c r="W7" s="67" t="s">
        <v>545</v>
      </c>
      <c r="X7" s="65"/>
      <c r="Y7" s="65"/>
      <c r="Z7" s="67"/>
      <c r="AA7" s="67"/>
      <c r="AB7" s="65"/>
      <c r="AC7" s="65"/>
      <c r="AD7" s="68"/>
      <c r="AE7" s="67" t="s">
        <v>546</v>
      </c>
      <c r="AF7" s="65"/>
      <c r="AG7" s="65"/>
      <c r="AH7" s="65"/>
      <c r="AI7" s="65"/>
      <c r="AJ7" s="67" t="s">
        <v>546</v>
      </c>
      <c r="AK7" s="67" t="s">
        <v>545</v>
      </c>
      <c r="AL7" s="67" t="s">
        <v>545</v>
      </c>
      <c r="AM7" s="65"/>
      <c r="AN7" s="65"/>
      <c r="AO7" s="65"/>
      <c r="AP7" s="65"/>
      <c r="AQ7" s="65"/>
      <c r="AR7" s="68"/>
      <c r="AS7" s="65"/>
      <c r="AT7" s="65"/>
      <c r="AU7" s="65"/>
      <c r="AV7" s="65"/>
      <c r="AW7" s="67"/>
      <c r="AX7" s="65"/>
      <c r="AY7" s="67" t="s">
        <v>546</v>
      </c>
      <c r="AZ7" s="67" t="s">
        <v>546</v>
      </c>
      <c r="BA7" s="68"/>
      <c r="BB7" s="65"/>
      <c r="BC7" s="65"/>
      <c r="BD7" s="67"/>
      <c r="BE7" s="65"/>
      <c r="BF7" s="65"/>
    </row>
    <row r="8" spans="4:9" ht="20.25">
      <c r="D8" s="2"/>
      <c r="E8" s="53"/>
      <c r="F8" s="53"/>
      <c r="G8" s="3"/>
      <c r="H8" s="3"/>
      <c r="I8" s="3"/>
    </row>
    <row r="9" spans="4:58" ht="25.5" customHeight="1">
      <c r="D9" s="49" t="s">
        <v>180</v>
      </c>
      <c r="E9" s="55"/>
      <c r="F9" s="51"/>
      <c r="G9" s="7"/>
      <c r="H9" s="1"/>
      <c r="I9" s="1"/>
      <c r="L9" s="9"/>
      <c r="M9" s="9"/>
      <c r="N9" s="9"/>
      <c r="O9" s="42"/>
      <c r="P9" s="42"/>
      <c r="Q9" s="9"/>
      <c r="R9" s="38" t="s">
        <v>52</v>
      </c>
      <c r="S9" s="29">
        <v>1</v>
      </c>
      <c r="T9" s="29">
        <v>2</v>
      </c>
      <c r="U9" s="29">
        <v>3</v>
      </c>
      <c r="V9" s="29">
        <v>4</v>
      </c>
      <c r="W9" s="29">
        <v>5</v>
      </c>
      <c r="X9" s="29">
        <v>6</v>
      </c>
      <c r="Y9" s="29">
        <v>7</v>
      </c>
      <c r="Z9" s="29">
        <v>8</v>
      </c>
      <c r="AA9" s="29">
        <v>9</v>
      </c>
      <c r="AB9" s="29">
        <v>10</v>
      </c>
      <c r="AC9" s="29">
        <v>11</v>
      </c>
      <c r="AD9" s="29">
        <v>12</v>
      </c>
      <c r="AE9" s="29">
        <v>13</v>
      </c>
      <c r="AF9" s="29">
        <v>14</v>
      </c>
      <c r="AG9" s="29">
        <v>15</v>
      </c>
      <c r="AH9" s="29">
        <v>16</v>
      </c>
      <c r="AI9" s="29">
        <v>17</v>
      </c>
      <c r="AJ9" s="29">
        <v>18</v>
      </c>
      <c r="AK9" s="29">
        <v>19</v>
      </c>
      <c r="AL9" s="29">
        <v>20</v>
      </c>
      <c r="AM9" s="29">
        <v>21</v>
      </c>
      <c r="AN9" s="29">
        <v>22</v>
      </c>
      <c r="AO9" s="29">
        <v>23</v>
      </c>
      <c r="AP9" s="29">
        <v>24</v>
      </c>
      <c r="AQ9" s="29">
        <v>25</v>
      </c>
      <c r="AR9" s="29">
        <v>26</v>
      </c>
      <c r="AS9" s="29">
        <v>27</v>
      </c>
      <c r="AT9" s="29">
        <v>28</v>
      </c>
      <c r="AU9" s="29">
        <v>29</v>
      </c>
      <c r="AV9" s="29">
        <v>30</v>
      </c>
      <c r="AW9" s="29">
        <v>31</v>
      </c>
      <c r="AX9" s="29">
        <v>32</v>
      </c>
      <c r="AY9" s="29">
        <v>33</v>
      </c>
      <c r="AZ9" s="29">
        <v>34</v>
      </c>
      <c r="BA9" s="29">
        <v>35</v>
      </c>
      <c r="BB9" s="29">
        <v>36</v>
      </c>
      <c r="BC9" s="29">
        <v>37</v>
      </c>
      <c r="BD9" s="29">
        <v>38</v>
      </c>
      <c r="BE9" s="29">
        <v>39</v>
      </c>
      <c r="BF9" s="29">
        <v>40</v>
      </c>
    </row>
    <row r="10" spans="12:58" ht="25.5" customHeight="1" thickBot="1">
      <c r="L10" s="1"/>
      <c r="M10" s="30"/>
      <c r="N10" s="30"/>
      <c r="O10" s="88"/>
      <c r="P10" s="88"/>
      <c r="Q10" s="30"/>
      <c r="R10" s="44" t="s">
        <v>57</v>
      </c>
      <c r="S10" s="45">
        <v>11.5</v>
      </c>
      <c r="T10" s="45">
        <v>39.5</v>
      </c>
      <c r="U10" s="45">
        <v>23.5</v>
      </c>
      <c r="V10" s="45">
        <v>15</v>
      </c>
      <c r="W10" s="45">
        <v>28</v>
      </c>
      <c r="X10" s="45">
        <v>22</v>
      </c>
      <c r="Y10" s="46">
        <v>14</v>
      </c>
      <c r="Z10" s="46">
        <v>25</v>
      </c>
      <c r="AA10" s="46">
        <v>20</v>
      </c>
      <c r="AB10" s="46">
        <v>30</v>
      </c>
      <c r="AC10" s="46">
        <v>37</v>
      </c>
      <c r="AD10" s="46">
        <v>30</v>
      </c>
      <c r="AE10" s="46">
        <v>21.5</v>
      </c>
      <c r="AF10" s="46">
        <v>40</v>
      </c>
      <c r="AG10" s="46">
        <v>37</v>
      </c>
      <c r="AH10" s="46">
        <v>31</v>
      </c>
      <c r="AI10" s="46">
        <v>15</v>
      </c>
      <c r="AJ10" s="46">
        <v>20</v>
      </c>
      <c r="AK10" s="46">
        <v>17</v>
      </c>
      <c r="AL10" s="46">
        <v>16.5</v>
      </c>
      <c r="AM10" s="46">
        <v>45</v>
      </c>
      <c r="AN10" s="46">
        <v>12</v>
      </c>
      <c r="AO10" s="46">
        <v>40</v>
      </c>
      <c r="AP10" s="46">
        <v>41</v>
      </c>
      <c r="AQ10" s="46">
        <v>26</v>
      </c>
      <c r="AR10" s="46">
        <v>42</v>
      </c>
      <c r="AS10" s="46">
        <v>50</v>
      </c>
      <c r="AT10" s="46">
        <v>39.5</v>
      </c>
      <c r="AU10" s="46">
        <v>44</v>
      </c>
      <c r="AV10" s="46">
        <v>46</v>
      </c>
      <c r="AW10" s="46">
        <v>32</v>
      </c>
      <c r="AX10" s="46">
        <v>40</v>
      </c>
      <c r="AY10" s="46">
        <v>27</v>
      </c>
      <c r="AZ10" s="46">
        <v>28</v>
      </c>
      <c r="BA10" s="46">
        <v>21</v>
      </c>
      <c r="BB10" s="46">
        <v>19</v>
      </c>
      <c r="BC10" s="46">
        <v>27</v>
      </c>
      <c r="BD10" s="46">
        <v>21</v>
      </c>
      <c r="BE10" s="46">
        <v>32</v>
      </c>
      <c r="BF10" s="56">
        <v>50</v>
      </c>
    </row>
    <row r="11" spans="4:59" ht="24.75" customHeight="1" thickBot="1">
      <c r="D11" s="14" t="s">
        <v>11</v>
      </c>
      <c r="E11" s="92" t="s">
        <v>10</v>
      </c>
      <c r="F11" s="93" t="s">
        <v>9</v>
      </c>
      <c r="G11" s="180" t="s">
        <v>8</v>
      </c>
      <c r="H11" s="107" t="s">
        <v>7</v>
      </c>
      <c r="I11" s="236" t="s">
        <v>56</v>
      </c>
      <c r="J11" s="63" t="s">
        <v>53</v>
      </c>
      <c r="K11" s="235" t="s">
        <v>100</v>
      </c>
      <c r="L11" s="57" t="s">
        <v>54</v>
      </c>
      <c r="M11" s="57" t="s">
        <v>55</v>
      </c>
      <c r="N11" s="57" t="s">
        <v>123</v>
      </c>
      <c r="O11" s="57" t="s">
        <v>142</v>
      </c>
      <c r="P11" s="57" t="s">
        <v>168</v>
      </c>
      <c r="Q11" s="57" t="s">
        <v>58</v>
      </c>
      <c r="R11" s="47" t="s">
        <v>74</v>
      </c>
      <c r="S11" s="48">
        <v>25</v>
      </c>
      <c r="T11" s="48">
        <v>40</v>
      </c>
      <c r="U11" s="48">
        <v>40</v>
      </c>
      <c r="V11" s="48">
        <v>40</v>
      </c>
      <c r="W11" s="48">
        <v>25</v>
      </c>
      <c r="X11" s="48">
        <v>25</v>
      </c>
      <c r="Y11" s="48">
        <v>15</v>
      </c>
      <c r="Z11" s="48">
        <v>25</v>
      </c>
      <c r="AA11" s="48">
        <v>25</v>
      </c>
      <c r="AB11" s="48">
        <v>40</v>
      </c>
      <c r="AC11" s="48">
        <v>40</v>
      </c>
      <c r="AD11" s="48">
        <v>25</v>
      </c>
      <c r="AE11" s="48">
        <v>40</v>
      </c>
      <c r="AF11" s="48">
        <v>40</v>
      </c>
      <c r="AG11" s="48">
        <v>40</v>
      </c>
      <c r="AH11" s="48">
        <v>40</v>
      </c>
      <c r="AI11" s="48">
        <v>15</v>
      </c>
      <c r="AJ11" s="48">
        <v>40</v>
      </c>
      <c r="AK11" s="48">
        <v>40</v>
      </c>
      <c r="AL11" s="48">
        <v>40</v>
      </c>
      <c r="AM11" s="48">
        <v>40</v>
      </c>
      <c r="AN11" s="48">
        <v>15</v>
      </c>
      <c r="AO11" s="48">
        <v>40</v>
      </c>
      <c r="AP11" s="48">
        <v>40</v>
      </c>
      <c r="AQ11" s="48">
        <v>25</v>
      </c>
      <c r="AR11" s="48">
        <v>40</v>
      </c>
      <c r="AS11" s="48">
        <v>40</v>
      </c>
      <c r="AT11" s="48">
        <v>40</v>
      </c>
      <c r="AU11" s="48">
        <v>40</v>
      </c>
      <c r="AV11" s="48">
        <v>40</v>
      </c>
      <c r="AW11" s="48">
        <v>40</v>
      </c>
      <c r="AX11" s="48">
        <v>40</v>
      </c>
      <c r="AY11" s="48">
        <v>40</v>
      </c>
      <c r="AZ11" s="48">
        <v>40</v>
      </c>
      <c r="BA11" s="48">
        <v>40</v>
      </c>
      <c r="BB11" s="48">
        <v>15</v>
      </c>
      <c r="BC11" s="48">
        <v>25</v>
      </c>
      <c r="BD11" s="48">
        <v>40</v>
      </c>
      <c r="BE11" s="48">
        <v>40</v>
      </c>
      <c r="BF11" s="229">
        <v>40</v>
      </c>
      <c r="BG11" s="232"/>
    </row>
    <row r="12" spans="4:60" ht="18" customHeight="1">
      <c r="D12" s="90">
        <v>1</v>
      </c>
      <c r="E12" s="102" t="s">
        <v>5</v>
      </c>
      <c r="F12" s="102" t="s">
        <v>6</v>
      </c>
      <c r="G12" s="120" t="s">
        <v>14</v>
      </c>
      <c r="H12" s="99">
        <v>36</v>
      </c>
      <c r="I12" s="224">
        <f>H12*100/36</f>
        <v>100</v>
      </c>
      <c r="J12" s="243">
        <f>H12*100/40</f>
        <v>90</v>
      </c>
      <c r="K12" s="238" t="s">
        <v>12</v>
      </c>
      <c r="L12" s="104" t="s">
        <v>60</v>
      </c>
      <c r="M12" s="104" t="s">
        <v>135</v>
      </c>
      <c r="N12" s="104" t="s">
        <v>201</v>
      </c>
      <c r="O12" s="105" t="s">
        <v>147</v>
      </c>
      <c r="P12" s="105" t="s">
        <v>147</v>
      </c>
      <c r="Q12" s="104" t="s">
        <v>160</v>
      </c>
      <c r="R12" s="84"/>
      <c r="S12" s="58">
        <v>1</v>
      </c>
      <c r="T12" s="58">
        <v>1</v>
      </c>
      <c r="U12" s="58">
        <v>1</v>
      </c>
      <c r="V12" s="58">
        <v>1</v>
      </c>
      <c r="W12" s="58">
        <v>1</v>
      </c>
      <c r="X12" s="58">
        <v>1</v>
      </c>
      <c r="Y12" s="58">
        <v>1</v>
      </c>
      <c r="Z12" s="58">
        <v>1</v>
      </c>
      <c r="AA12" s="58">
        <v>1</v>
      </c>
      <c r="AB12" s="58">
        <v>1</v>
      </c>
      <c r="AC12" s="58">
        <v>1</v>
      </c>
      <c r="AD12" s="58">
        <v>1</v>
      </c>
      <c r="AE12" s="58">
        <v>1</v>
      </c>
      <c r="AF12" s="58">
        <v>1</v>
      </c>
      <c r="AG12" s="58">
        <v>1</v>
      </c>
      <c r="AH12" s="58">
        <v>1</v>
      </c>
      <c r="AI12" s="58">
        <v>1</v>
      </c>
      <c r="AJ12" s="58">
        <v>1</v>
      </c>
      <c r="AK12" s="58">
        <v>1</v>
      </c>
      <c r="AL12" s="58">
        <v>1</v>
      </c>
      <c r="AM12" s="58">
        <v>1</v>
      </c>
      <c r="AN12" s="58">
        <v>1</v>
      </c>
      <c r="AO12" s="58">
        <v>1</v>
      </c>
      <c r="AP12" s="58">
        <v>1</v>
      </c>
      <c r="AQ12" s="58">
        <v>1</v>
      </c>
      <c r="AR12" s="58">
        <v>0</v>
      </c>
      <c r="AS12" s="58">
        <v>1</v>
      </c>
      <c r="AT12" s="58">
        <v>1</v>
      </c>
      <c r="AU12" s="58">
        <v>1</v>
      </c>
      <c r="AV12" s="58">
        <v>0</v>
      </c>
      <c r="AW12" s="58">
        <v>1</v>
      </c>
      <c r="AX12" s="58">
        <v>1</v>
      </c>
      <c r="AY12" s="58">
        <v>1</v>
      </c>
      <c r="AZ12" s="58">
        <v>1</v>
      </c>
      <c r="BA12" s="58">
        <v>1</v>
      </c>
      <c r="BB12" s="58">
        <v>0</v>
      </c>
      <c r="BC12" s="58">
        <v>0</v>
      </c>
      <c r="BD12" s="58">
        <v>1</v>
      </c>
      <c r="BE12" s="58">
        <v>1</v>
      </c>
      <c r="BF12" s="230">
        <v>1</v>
      </c>
      <c r="BG12" s="233">
        <f>SUM(S12:BF12)</f>
        <v>36</v>
      </c>
      <c r="BH12">
        <f aca="true" t="shared" si="0" ref="BH12:BH44">SUM(S12:BF12)</f>
        <v>36</v>
      </c>
    </row>
    <row r="13" spans="4:60" ht="18" customHeight="1">
      <c r="D13" s="90">
        <v>2</v>
      </c>
      <c r="E13" s="102" t="s">
        <v>241</v>
      </c>
      <c r="F13" s="102" t="s">
        <v>96</v>
      </c>
      <c r="G13" s="120" t="s">
        <v>245</v>
      </c>
      <c r="H13" s="99">
        <v>34</v>
      </c>
      <c r="I13" s="224">
        <f aca="true" t="shared" si="1" ref="I13:I44">H13*100/36</f>
        <v>94.44444444444444</v>
      </c>
      <c r="J13" s="243">
        <f aca="true" t="shared" si="2" ref="J13:J44">H13*100/40</f>
        <v>85</v>
      </c>
      <c r="K13" s="239" t="s">
        <v>12</v>
      </c>
      <c r="L13" s="104" t="s">
        <v>247</v>
      </c>
      <c r="M13" s="104" t="s">
        <v>249</v>
      </c>
      <c r="N13" s="104" t="s">
        <v>251</v>
      </c>
      <c r="O13" s="105">
        <v>50</v>
      </c>
      <c r="P13" s="105" t="s">
        <v>253</v>
      </c>
      <c r="Q13" s="104" t="s">
        <v>254</v>
      </c>
      <c r="R13" s="84"/>
      <c r="S13" s="58">
        <v>1</v>
      </c>
      <c r="T13" s="58">
        <v>1</v>
      </c>
      <c r="U13" s="58">
        <v>0</v>
      </c>
      <c r="V13" s="58">
        <v>0</v>
      </c>
      <c r="W13" s="58">
        <v>1</v>
      </c>
      <c r="X13" s="58">
        <v>1</v>
      </c>
      <c r="Y13" s="58">
        <v>1</v>
      </c>
      <c r="Z13" s="58">
        <v>1</v>
      </c>
      <c r="AA13" s="58">
        <v>1</v>
      </c>
      <c r="AB13" s="58">
        <v>1</v>
      </c>
      <c r="AC13" s="58">
        <v>1</v>
      </c>
      <c r="AD13" s="58">
        <v>0</v>
      </c>
      <c r="AE13" s="58">
        <v>1</v>
      </c>
      <c r="AF13" s="58">
        <v>1</v>
      </c>
      <c r="AG13" s="58">
        <v>1</v>
      </c>
      <c r="AH13" s="58">
        <v>1</v>
      </c>
      <c r="AI13" s="58">
        <v>1</v>
      </c>
      <c r="AJ13" s="58">
        <v>1</v>
      </c>
      <c r="AK13" s="58">
        <v>0</v>
      </c>
      <c r="AL13" s="58">
        <v>1</v>
      </c>
      <c r="AM13" s="58">
        <v>1</v>
      </c>
      <c r="AN13" s="58">
        <v>1</v>
      </c>
      <c r="AO13" s="58">
        <v>1</v>
      </c>
      <c r="AP13" s="58">
        <v>1</v>
      </c>
      <c r="AQ13" s="58">
        <v>1</v>
      </c>
      <c r="AR13" s="58">
        <v>1</v>
      </c>
      <c r="AS13" s="58">
        <v>0</v>
      </c>
      <c r="AT13" s="58">
        <v>1</v>
      </c>
      <c r="AU13" s="58">
        <v>1</v>
      </c>
      <c r="AV13" s="58">
        <v>0</v>
      </c>
      <c r="AW13" s="58">
        <v>1</v>
      </c>
      <c r="AX13" s="58">
        <v>1</v>
      </c>
      <c r="AY13" s="58">
        <v>1</v>
      </c>
      <c r="AZ13" s="58">
        <v>1</v>
      </c>
      <c r="BA13" s="58">
        <v>1</v>
      </c>
      <c r="BB13" s="58">
        <v>1</v>
      </c>
      <c r="BC13" s="58">
        <v>1</v>
      </c>
      <c r="BD13" s="58">
        <v>1</v>
      </c>
      <c r="BE13" s="58">
        <v>1</v>
      </c>
      <c r="BF13" s="230">
        <v>1</v>
      </c>
      <c r="BG13" s="233">
        <f aca="true" t="shared" si="3" ref="BG13:BG44">SUM(S13:BF13)</f>
        <v>34</v>
      </c>
      <c r="BH13">
        <f t="shared" si="0"/>
        <v>34</v>
      </c>
    </row>
    <row r="14" spans="1:60" ht="18" customHeight="1">
      <c r="A14" t="s">
        <v>511</v>
      </c>
      <c r="D14" s="90">
        <v>3</v>
      </c>
      <c r="E14" s="102" t="s">
        <v>464</v>
      </c>
      <c r="F14" s="102" t="s">
        <v>465</v>
      </c>
      <c r="G14" s="120" t="s">
        <v>466</v>
      </c>
      <c r="H14" s="99">
        <v>33</v>
      </c>
      <c r="I14" s="224">
        <f t="shared" si="1"/>
        <v>91.66666666666667</v>
      </c>
      <c r="J14" s="243">
        <f t="shared" si="2"/>
        <v>82.5</v>
      </c>
      <c r="K14" s="239" t="s">
        <v>12</v>
      </c>
      <c r="L14" s="104" t="s">
        <v>205</v>
      </c>
      <c r="M14" s="104" t="s">
        <v>197</v>
      </c>
      <c r="N14" s="104" t="s">
        <v>471</v>
      </c>
      <c r="O14" s="105" t="s">
        <v>472</v>
      </c>
      <c r="P14" s="104" t="s">
        <v>471</v>
      </c>
      <c r="Q14" s="104" t="s">
        <v>473</v>
      </c>
      <c r="R14" s="84"/>
      <c r="S14" s="58">
        <v>1</v>
      </c>
      <c r="T14" s="58">
        <v>1</v>
      </c>
      <c r="U14" s="58">
        <v>1</v>
      </c>
      <c r="V14" s="58">
        <v>1</v>
      </c>
      <c r="W14" s="58">
        <v>0</v>
      </c>
      <c r="X14" s="58">
        <v>0</v>
      </c>
      <c r="Y14" s="58">
        <v>1</v>
      </c>
      <c r="Z14" s="58">
        <v>1</v>
      </c>
      <c r="AA14" s="58">
        <v>1</v>
      </c>
      <c r="AB14" s="58">
        <v>1</v>
      </c>
      <c r="AC14" s="58">
        <v>1</v>
      </c>
      <c r="AD14" s="58">
        <v>0</v>
      </c>
      <c r="AE14" s="58">
        <v>1</v>
      </c>
      <c r="AF14" s="58">
        <v>1</v>
      </c>
      <c r="AG14" s="58">
        <v>1</v>
      </c>
      <c r="AH14" s="58">
        <v>1</v>
      </c>
      <c r="AI14" s="58">
        <v>1</v>
      </c>
      <c r="AJ14" s="58">
        <v>1</v>
      </c>
      <c r="AK14" s="58">
        <v>0</v>
      </c>
      <c r="AL14" s="58">
        <v>1</v>
      </c>
      <c r="AM14" s="58">
        <v>1</v>
      </c>
      <c r="AN14" s="58">
        <v>1</v>
      </c>
      <c r="AO14" s="58">
        <v>0</v>
      </c>
      <c r="AP14" s="58">
        <v>1</v>
      </c>
      <c r="AQ14" s="58">
        <v>1</v>
      </c>
      <c r="AR14" s="58">
        <v>1</v>
      </c>
      <c r="AS14" s="58">
        <v>1</v>
      </c>
      <c r="AT14" s="58">
        <v>1</v>
      </c>
      <c r="AU14" s="58">
        <v>1</v>
      </c>
      <c r="AV14" s="58">
        <v>0</v>
      </c>
      <c r="AW14" s="58">
        <v>1</v>
      </c>
      <c r="AX14" s="58">
        <v>1</v>
      </c>
      <c r="AY14" s="58">
        <v>1</v>
      </c>
      <c r="AZ14" s="58">
        <v>1</v>
      </c>
      <c r="BA14" s="58">
        <v>1</v>
      </c>
      <c r="BB14" s="58">
        <v>1</v>
      </c>
      <c r="BC14" s="58">
        <v>1</v>
      </c>
      <c r="BD14" s="58">
        <v>1</v>
      </c>
      <c r="BE14" s="58">
        <v>1</v>
      </c>
      <c r="BF14" s="230">
        <v>0</v>
      </c>
      <c r="BG14" s="233">
        <f t="shared" si="3"/>
        <v>33</v>
      </c>
      <c r="BH14">
        <f t="shared" si="0"/>
        <v>33</v>
      </c>
    </row>
    <row r="15" spans="2:60" ht="18" customHeight="1">
      <c r="B15" t="s">
        <v>512</v>
      </c>
      <c r="D15" s="129">
        <v>4</v>
      </c>
      <c r="E15" s="102" t="s">
        <v>183</v>
      </c>
      <c r="F15" s="102" t="s">
        <v>184</v>
      </c>
      <c r="G15" s="120" t="s">
        <v>185</v>
      </c>
      <c r="H15" s="99">
        <v>33</v>
      </c>
      <c r="I15" s="224">
        <f t="shared" si="1"/>
        <v>91.66666666666667</v>
      </c>
      <c r="J15" s="243">
        <f t="shared" si="2"/>
        <v>82.5</v>
      </c>
      <c r="K15" s="239" t="s">
        <v>12</v>
      </c>
      <c r="L15" s="104" t="s">
        <v>204</v>
      </c>
      <c r="M15" s="104" t="s">
        <v>193</v>
      </c>
      <c r="N15" s="104" t="s">
        <v>193</v>
      </c>
      <c r="O15" s="105" t="s">
        <v>194</v>
      </c>
      <c r="P15" s="105" t="s">
        <v>195</v>
      </c>
      <c r="Q15" s="104" t="s">
        <v>196</v>
      </c>
      <c r="R15" s="84"/>
      <c r="S15" s="58">
        <v>1</v>
      </c>
      <c r="T15" s="58">
        <v>1</v>
      </c>
      <c r="U15" s="58">
        <v>0</v>
      </c>
      <c r="V15" s="58">
        <v>0</v>
      </c>
      <c r="W15" s="58">
        <v>0</v>
      </c>
      <c r="X15" s="58">
        <v>1</v>
      </c>
      <c r="Y15" s="58">
        <v>0</v>
      </c>
      <c r="Z15" s="58">
        <v>1</v>
      </c>
      <c r="AA15" s="58">
        <v>1</v>
      </c>
      <c r="AB15" s="58">
        <v>1</v>
      </c>
      <c r="AC15" s="58">
        <v>1</v>
      </c>
      <c r="AD15" s="58">
        <v>1</v>
      </c>
      <c r="AE15" s="58">
        <v>1</v>
      </c>
      <c r="AF15" s="58">
        <v>1</v>
      </c>
      <c r="AG15" s="58">
        <v>1</v>
      </c>
      <c r="AH15" s="58">
        <v>1</v>
      </c>
      <c r="AI15" s="58">
        <v>1</v>
      </c>
      <c r="AJ15" s="58">
        <v>1</v>
      </c>
      <c r="AK15" s="58">
        <v>1</v>
      </c>
      <c r="AL15" s="58">
        <v>1</v>
      </c>
      <c r="AM15" s="58">
        <v>1</v>
      </c>
      <c r="AN15" s="58">
        <v>1</v>
      </c>
      <c r="AO15" s="58">
        <v>1</v>
      </c>
      <c r="AP15" s="58">
        <v>1</v>
      </c>
      <c r="AQ15" s="58">
        <v>1</v>
      </c>
      <c r="AR15" s="58">
        <v>1</v>
      </c>
      <c r="AS15" s="58">
        <v>0</v>
      </c>
      <c r="AT15" s="58">
        <v>0</v>
      </c>
      <c r="AU15" s="58">
        <v>1</v>
      </c>
      <c r="AV15" s="58">
        <v>1</v>
      </c>
      <c r="AW15" s="58">
        <v>1</v>
      </c>
      <c r="AX15" s="58">
        <v>1</v>
      </c>
      <c r="AY15" s="58">
        <v>1</v>
      </c>
      <c r="AZ15" s="58">
        <v>1</v>
      </c>
      <c r="BA15" s="58">
        <v>1</v>
      </c>
      <c r="BB15" s="58">
        <v>0</v>
      </c>
      <c r="BC15" s="58">
        <v>1</v>
      </c>
      <c r="BD15" s="58">
        <v>1</v>
      </c>
      <c r="BE15" s="58">
        <v>1</v>
      </c>
      <c r="BF15" s="58">
        <v>1</v>
      </c>
      <c r="BG15" s="233">
        <f t="shared" si="3"/>
        <v>33</v>
      </c>
      <c r="BH15">
        <f t="shared" si="0"/>
        <v>33</v>
      </c>
    </row>
    <row r="16" spans="4:60" ht="18" customHeight="1">
      <c r="D16" s="16">
        <v>4</v>
      </c>
      <c r="E16" s="102" t="s">
        <v>186</v>
      </c>
      <c r="F16" s="102" t="s">
        <v>16</v>
      </c>
      <c r="G16" s="120" t="s">
        <v>187</v>
      </c>
      <c r="H16" s="99">
        <v>33</v>
      </c>
      <c r="I16" s="224">
        <f t="shared" si="1"/>
        <v>91.66666666666667</v>
      </c>
      <c r="J16" s="243">
        <f t="shared" si="2"/>
        <v>82.5</v>
      </c>
      <c r="K16" s="239" t="s">
        <v>12</v>
      </c>
      <c r="L16" s="104" t="s">
        <v>205</v>
      </c>
      <c r="M16" s="104" t="s">
        <v>197</v>
      </c>
      <c r="N16" s="104" t="s">
        <v>172</v>
      </c>
      <c r="O16" s="105" t="s">
        <v>198</v>
      </c>
      <c r="P16" s="105" t="s">
        <v>172</v>
      </c>
      <c r="Q16" s="104" t="s">
        <v>199</v>
      </c>
      <c r="R16" s="84"/>
      <c r="S16" s="58">
        <v>1</v>
      </c>
      <c r="T16" s="58">
        <v>1</v>
      </c>
      <c r="U16" s="58">
        <v>1</v>
      </c>
      <c r="V16" s="58">
        <v>0</v>
      </c>
      <c r="W16" s="58">
        <v>1</v>
      </c>
      <c r="X16" s="58">
        <v>1</v>
      </c>
      <c r="Y16" s="58">
        <v>1</v>
      </c>
      <c r="Z16" s="58">
        <v>1</v>
      </c>
      <c r="AA16" s="58">
        <v>1</v>
      </c>
      <c r="AB16" s="58">
        <v>1</v>
      </c>
      <c r="AC16" s="58">
        <v>1</v>
      </c>
      <c r="AD16" s="58">
        <v>1</v>
      </c>
      <c r="AE16" s="58">
        <v>1</v>
      </c>
      <c r="AF16" s="58">
        <v>1</v>
      </c>
      <c r="AG16" s="58">
        <v>1</v>
      </c>
      <c r="AH16" s="58">
        <v>1</v>
      </c>
      <c r="AI16" s="58">
        <v>1</v>
      </c>
      <c r="AJ16" s="58">
        <v>0</v>
      </c>
      <c r="AK16" s="58">
        <v>0</v>
      </c>
      <c r="AL16" s="58">
        <v>1</v>
      </c>
      <c r="AM16" s="58">
        <v>0</v>
      </c>
      <c r="AN16" s="58">
        <v>1</v>
      </c>
      <c r="AO16" s="58">
        <v>1</v>
      </c>
      <c r="AP16" s="58">
        <v>1</v>
      </c>
      <c r="AQ16" s="58">
        <v>1</v>
      </c>
      <c r="AR16" s="58">
        <v>1</v>
      </c>
      <c r="AS16" s="58">
        <v>1</v>
      </c>
      <c r="AT16" s="58">
        <v>1</v>
      </c>
      <c r="AU16" s="58">
        <v>0</v>
      </c>
      <c r="AV16" s="58">
        <v>0</v>
      </c>
      <c r="AW16" s="58">
        <v>1</v>
      </c>
      <c r="AX16" s="58">
        <v>1</v>
      </c>
      <c r="AY16" s="58">
        <v>1</v>
      </c>
      <c r="AZ16" s="58">
        <v>1</v>
      </c>
      <c r="BA16" s="58">
        <v>1</v>
      </c>
      <c r="BB16" s="58">
        <v>1</v>
      </c>
      <c r="BC16" s="58">
        <v>0</v>
      </c>
      <c r="BD16" s="58">
        <v>1</v>
      </c>
      <c r="BE16" s="58">
        <v>1</v>
      </c>
      <c r="BF16" s="58">
        <v>1</v>
      </c>
      <c r="BG16" s="233">
        <f t="shared" si="3"/>
        <v>33</v>
      </c>
      <c r="BH16">
        <f t="shared" si="0"/>
        <v>33</v>
      </c>
    </row>
    <row r="17" spans="4:60" ht="18" customHeight="1">
      <c r="D17" s="16">
        <v>6</v>
      </c>
      <c r="E17" s="102" t="s">
        <v>404</v>
      </c>
      <c r="F17" s="102" t="s">
        <v>405</v>
      </c>
      <c r="G17" s="120" t="s">
        <v>406</v>
      </c>
      <c r="H17" s="99">
        <v>32</v>
      </c>
      <c r="I17" s="224">
        <f t="shared" si="1"/>
        <v>88.88888888888889</v>
      </c>
      <c r="J17" s="243">
        <f t="shared" si="2"/>
        <v>80</v>
      </c>
      <c r="K17" s="239" t="s">
        <v>12</v>
      </c>
      <c r="L17" s="104" t="s">
        <v>248</v>
      </c>
      <c r="M17" s="104" t="s">
        <v>249</v>
      </c>
      <c r="N17" s="104" t="s">
        <v>201</v>
      </c>
      <c r="O17" s="105" t="s">
        <v>202</v>
      </c>
      <c r="P17" s="105" t="s">
        <v>424</v>
      </c>
      <c r="Q17" s="104" t="s">
        <v>425</v>
      </c>
      <c r="R17" s="84"/>
      <c r="S17" s="234">
        <v>1</v>
      </c>
      <c r="T17" s="234">
        <v>1</v>
      </c>
      <c r="U17" s="234">
        <v>1</v>
      </c>
      <c r="V17" s="234">
        <v>0</v>
      </c>
      <c r="W17" s="234">
        <v>0</v>
      </c>
      <c r="X17" s="234">
        <v>1</v>
      </c>
      <c r="Y17" s="234">
        <v>1</v>
      </c>
      <c r="Z17" s="234">
        <v>1</v>
      </c>
      <c r="AA17" s="234">
        <v>1</v>
      </c>
      <c r="AB17" s="234">
        <v>1</v>
      </c>
      <c r="AC17" s="234">
        <v>1</v>
      </c>
      <c r="AD17" s="234">
        <v>1</v>
      </c>
      <c r="AE17" s="234">
        <v>1</v>
      </c>
      <c r="AF17" s="234">
        <v>1</v>
      </c>
      <c r="AG17" s="234">
        <v>1</v>
      </c>
      <c r="AH17" s="234">
        <v>1</v>
      </c>
      <c r="AI17" s="234">
        <v>1</v>
      </c>
      <c r="AJ17" s="234">
        <v>1</v>
      </c>
      <c r="AK17" s="234">
        <v>1</v>
      </c>
      <c r="AL17" s="234">
        <v>1</v>
      </c>
      <c r="AM17" s="234">
        <v>0</v>
      </c>
      <c r="AN17" s="234">
        <v>1</v>
      </c>
      <c r="AO17" s="234">
        <v>1</v>
      </c>
      <c r="AP17" s="234">
        <v>1</v>
      </c>
      <c r="AQ17" s="234">
        <v>1</v>
      </c>
      <c r="AR17" s="234">
        <v>1</v>
      </c>
      <c r="AS17" s="234">
        <v>1</v>
      </c>
      <c r="AT17" s="234">
        <v>0</v>
      </c>
      <c r="AU17" s="234">
        <v>1</v>
      </c>
      <c r="AV17" s="234">
        <v>1</v>
      </c>
      <c r="AW17" s="234">
        <v>1</v>
      </c>
      <c r="AX17" s="234">
        <v>1</v>
      </c>
      <c r="AY17" s="234">
        <v>0</v>
      </c>
      <c r="AZ17" s="234">
        <v>0</v>
      </c>
      <c r="BA17" s="234">
        <v>0</v>
      </c>
      <c r="BB17" s="234">
        <v>1</v>
      </c>
      <c r="BC17" s="234">
        <v>0</v>
      </c>
      <c r="BD17" s="234">
        <v>1</v>
      </c>
      <c r="BE17" s="234">
        <v>1</v>
      </c>
      <c r="BF17" s="234">
        <v>1</v>
      </c>
      <c r="BG17" s="233">
        <f t="shared" si="3"/>
        <v>32</v>
      </c>
      <c r="BH17">
        <f t="shared" si="0"/>
        <v>32</v>
      </c>
    </row>
    <row r="18" spans="4:60" ht="18" customHeight="1">
      <c r="D18" s="16">
        <v>7</v>
      </c>
      <c r="E18" s="102" t="s">
        <v>190</v>
      </c>
      <c r="F18" s="102" t="s">
        <v>191</v>
      </c>
      <c r="G18" s="120" t="s">
        <v>192</v>
      </c>
      <c r="H18" s="100">
        <v>31</v>
      </c>
      <c r="I18" s="224">
        <f t="shared" si="1"/>
        <v>86.11111111111111</v>
      </c>
      <c r="J18" s="243">
        <f t="shared" si="2"/>
        <v>77.5</v>
      </c>
      <c r="K18" s="239" t="s">
        <v>12</v>
      </c>
      <c r="L18" s="104" t="s">
        <v>205</v>
      </c>
      <c r="M18" s="104" t="s">
        <v>200</v>
      </c>
      <c r="N18" s="104" t="s">
        <v>201</v>
      </c>
      <c r="O18" s="105" t="s">
        <v>202</v>
      </c>
      <c r="P18" s="105" t="s">
        <v>172</v>
      </c>
      <c r="Q18" s="104" t="s">
        <v>203</v>
      </c>
      <c r="R18" s="37"/>
      <c r="S18" s="58">
        <v>1</v>
      </c>
      <c r="T18" s="58">
        <v>1</v>
      </c>
      <c r="U18" s="58">
        <v>0</v>
      </c>
      <c r="V18" s="58">
        <v>1</v>
      </c>
      <c r="W18" s="58">
        <v>1</v>
      </c>
      <c r="X18" s="58">
        <v>0</v>
      </c>
      <c r="Y18" s="58">
        <v>1</v>
      </c>
      <c r="Z18" s="58">
        <v>1</v>
      </c>
      <c r="AA18" s="58">
        <v>0</v>
      </c>
      <c r="AB18" s="58">
        <v>1</v>
      </c>
      <c r="AC18" s="58">
        <v>1</v>
      </c>
      <c r="AD18" s="58">
        <v>1</v>
      </c>
      <c r="AE18" s="58">
        <v>1</v>
      </c>
      <c r="AF18" s="58">
        <v>1</v>
      </c>
      <c r="AG18" s="58">
        <v>1</v>
      </c>
      <c r="AH18" s="58">
        <v>1</v>
      </c>
      <c r="AI18" s="58">
        <v>1</v>
      </c>
      <c r="AJ18" s="58">
        <v>1</v>
      </c>
      <c r="AK18" s="58">
        <v>0</v>
      </c>
      <c r="AL18" s="58">
        <v>1</v>
      </c>
      <c r="AM18" s="58">
        <v>1</v>
      </c>
      <c r="AN18" s="58">
        <v>1</v>
      </c>
      <c r="AO18" s="58">
        <v>0</v>
      </c>
      <c r="AP18" s="58">
        <v>1</v>
      </c>
      <c r="AQ18" s="58">
        <v>1</v>
      </c>
      <c r="AR18" s="58">
        <v>1</v>
      </c>
      <c r="AS18" s="58">
        <v>0</v>
      </c>
      <c r="AT18" s="58">
        <v>1</v>
      </c>
      <c r="AU18" s="58">
        <v>0</v>
      </c>
      <c r="AV18" s="58">
        <v>0</v>
      </c>
      <c r="AW18" s="58">
        <v>1</v>
      </c>
      <c r="AX18" s="58">
        <v>1</v>
      </c>
      <c r="AY18" s="58">
        <v>1</v>
      </c>
      <c r="AZ18" s="58">
        <v>1</v>
      </c>
      <c r="BA18" s="58">
        <v>1</v>
      </c>
      <c r="BB18" s="58">
        <v>1</v>
      </c>
      <c r="BC18" s="58">
        <v>0</v>
      </c>
      <c r="BD18" s="58">
        <v>1</v>
      </c>
      <c r="BE18" s="58">
        <v>1</v>
      </c>
      <c r="BF18" s="58">
        <v>1</v>
      </c>
      <c r="BG18" s="233">
        <f t="shared" si="3"/>
        <v>31</v>
      </c>
      <c r="BH18">
        <f t="shared" si="0"/>
        <v>31</v>
      </c>
    </row>
    <row r="19" spans="4:60" ht="18" customHeight="1">
      <c r="D19" s="16">
        <v>7</v>
      </c>
      <c r="E19" s="102" t="s">
        <v>222</v>
      </c>
      <c r="F19" s="102" t="s">
        <v>223</v>
      </c>
      <c r="G19" s="120" t="s">
        <v>224</v>
      </c>
      <c r="H19" s="99">
        <v>31</v>
      </c>
      <c r="I19" s="224">
        <f t="shared" si="1"/>
        <v>86.11111111111111</v>
      </c>
      <c r="J19" s="243">
        <f t="shared" si="2"/>
        <v>77.5</v>
      </c>
      <c r="K19" s="239" t="s">
        <v>12</v>
      </c>
      <c r="L19" s="104" t="s">
        <v>225</v>
      </c>
      <c r="M19" s="104" t="s">
        <v>226</v>
      </c>
      <c r="N19" s="104" t="s">
        <v>227</v>
      </c>
      <c r="O19" s="105">
        <v>20</v>
      </c>
      <c r="P19" s="105" t="s">
        <v>202</v>
      </c>
      <c r="Q19" s="104" t="s">
        <v>228</v>
      </c>
      <c r="R19" s="37"/>
      <c r="S19" s="58">
        <v>1</v>
      </c>
      <c r="T19" s="58">
        <v>1</v>
      </c>
      <c r="U19" s="58">
        <v>1</v>
      </c>
      <c r="V19" s="58">
        <v>1</v>
      </c>
      <c r="W19" s="58">
        <v>1</v>
      </c>
      <c r="X19" s="58">
        <v>1</v>
      </c>
      <c r="Y19" s="58">
        <v>1</v>
      </c>
      <c r="Z19" s="58">
        <v>0</v>
      </c>
      <c r="AA19" s="58">
        <v>1</v>
      </c>
      <c r="AB19" s="58">
        <v>0</v>
      </c>
      <c r="AC19" s="58">
        <v>1</v>
      </c>
      <c r="AD19" s="58">
        <v>1</v>
      </c>
      <c r="AE19" s="58">
        <v>1</v>
      </c>
      <c r="AF19" s="58">
        <v>1</v>
      </c>
      <c r="AG19" s="58">
        <v>1</v>
      </c>
      <c r="AH19" s="58">
        <v>0</v>
      </c>
      <c r="AI19" s="58">
        <v>1</v>
      </c>
      <c r="AJ19" s="58">
        <v>1</v>
      </c>
      <c r="AK19" s="58">
        <v>1</v>
      </c>
      <c r="AL19" s="58">
        <v>1</v>
      </c>
      <c r="AM19" s="58">
        <v>1</v>
      </c>
      <c r="AN19" s="58">
        <v>1</v>
      </c>
      <c r="AO19" s="58">
        <v>1</v>
      </c>
      <c r="AP19" s="58">
        <v>1</v>
      </c>
      <c r="AQ19" s="58">
        <v>1</v>
      </c>
      <c r="AR19" s="58">
        <v>0</v>
      </c>
      <c r="AS19" s="58">
        <v>1</v>
      </c>
      <c r="AT19" s="58">
        <v>1</v>
      </c>
      <c r="AU19" s="58">
        <v>0</v>
      </c>
      <c r="AV19" s="58">
        <v>0</v>
      </c>
      <c r="AW19" s="58">
        <v>1</v>
      </c>
      <c r="AX19" s="58">
        <v>1</v>
      </c>
      <c r="AY19" s="58">
        <v>0</v>
      </c>
      <c r="AZ19" s="58">
        <v>0</v>
      </c>
      <c r="BA19" s="58">
        <v>1</v>
      </c>
      <c r="BB19" s="58">
        <v>1</v>
      </c>
      <c r="BC19" s="58">
        <v>0</v>
      </c>
      <c r="BD19" s="58">
        <v>1</v>
      </c>
      <c r="BE19" s="58">
        <v>1</v>
      </c>
      <c r="BF19" s="58">
        <v>1</v>
      </c>
      <c r="BG19" s="233">
        <f t="shared" si="3"/>
        <v>31</v>
      </c>
      <c r="BH19">
        <f t="shared" si="0"/>
        <v>31</v>
      </c>
    </row>
    <row r="20" spans="4:60" ht="18" customHeight="1">
      <c r="D20" s="16">
        <v>7</v>
      </c>
      <c r="E20" s="102" t="s">
        <v>404</v>
      </c>
      <c r="F20" s="102" t="s">
        <v>407</v>
      </c>
      <c r="G20" s="120" t="s">
        <v>408</v>
      </c>
      <c r="H20" s="99">
        <v>31</v>
      </c>
      <c r="I20" s="224">
        <f t="shared" si="1"/>
        <v>86.11111111111111</v>
      </c>
      <c r="J20" s="243">
        <f t="shared" si="2"/>
        <v>77.5</v>
      </c>
      <c r="K20" s="239" t="s">
        <v>12</v>
      </c>
      <c r="L20" s="104" t="s">
        <v>248</v>
      </c>
      <c r="M20" s="104" t="s">
        <v>249</v>
      </c>
      <c r="N20" s="104" t="s">
        <v>201</v>
      </c>
      <c r="O20" s="105" t="s">
        <v>202</v>
      </c>
      <c r="P20" s="105" t="s">
        <v>424</v>
      </c>
      <c r="Q20" s="104" t="s">
        <v>425</v>
      </c>
      <c r="R20" s="37"/>
      <c r="S20" s="58">
        <v>1</v>
      </c>
      <c r="T20" s="58">
        <v>1</v>
      </c>
      <c r="U20" s="58">
        <v>1</v>
      </c>
      <c r="V20" s="58">
        <v>1</v>
      </c>
      <c r="W20" s="58">
        <v>1</v>
      </c>
      <c r="X20" s="58">
        <v>1</v>
      </c>
      <c r="Y20" s="58">
        <v>1</v>
      </c>
      <c r="Z20" s="58">
        <v>0</v>
      </c>
      <c r="AA20" s="58">
        <v>1</v>
      </c>
      <c r="AB20" s="58">
        <v>1</v>
      </c>
      <c r="AC20" s="58">
        <v>1</v>
      </c>
      <c r="AD20" s="58">
        <v>1</v>
      </c>
      <c r="AE20" s="58">
        <v>0</v>
      </c>
      <c r="AF20" s="58">
        <v>1</v>
      </c>
      <c r="AG20" s="58">
        <v>1</v>
      </c>
      <c r="AH20" s="58">
        <v>1</v>
      </c>
      <c r="AI20" s="58">
        <v>0</v>
      </c>
      <c r="AJ20" s="58">
        <v>1</v>
      </c>
      <c r="AK20" s="58">
        <v>1</v>
      </c>
      <c r="AL20" s="58">
        <v>0</v>
      </c>
      <c r="AM20" s="58">
        <v>1</v>
      </c>
      <c r="AN20" s="58">
        <v>1</v>
      </c>
      <c r="AO20" s="58">
        <v>1</v>
      </c>
      <c r="AP20" s="58">
        <v>1</v>
      </c>
      <c r="AQ20" s="58">
        <v>1</v>
      </c>
      <c r="AR20" s="58">
        <v>1</v>
      </c>
      <c r="AS20" s="58">
        <v>1</v>
      </c>
      <c r="AT20" s="58">
        <v>0</v>
      </c>
      <c r="AU20" s="58">
        <v>0</v>
      </c>
      <c r="AV20" s="58">
        <v>1</v>
      </c>
      <c r="AW20" s="58">
        <v>1</v>
      </c>
      <c r="AX20" s="58">
        <v>1</v>
      </c>
      <c r="AY20" s="58">
        <v>0</v>
      </c>
      <c r="AZ20" s="58">
        <v>1</v>
      </c>
      <c r="BA20" s="58">
        <v>1</v>
      </c>
      <c r="BB20" s="58">
        <v>0</v>
      </c>
      <c r="BC20" s="58">
        <v>0</v>
      </c>
      <c r="BD20" s="58">
        <v>1</v>
      </c>
      <c r="BE20" s="58">
        <v>1</v>
      </c>
      <c r="BF20" s="58">
        <v>1</v>
      </c>
      <c r="BG20" s="233">
        <f t="shared" si="3"/>
        <v>31</v>
      </c>
      <c r="BH20">
        <f t="shared" si="0"/>
        <v>31</v>
      </c>
    </row>
    <row r="21" spans="4:60" ht="18" customHeight="1">
      <c r="D21" s="16">
        <v>10</v>
      </c>
      <c r="E21" s="102" t="s">
        <v>402</v>
      </c>
      <c r="F21" s="102" t="s">
        <v>17</v>
      </c>
      <c r="G21" s="120" t="s">
        <v>403</v>
      </c>
      <c r="H21" s="99">
        <v>30</v>
      </c>
      <c r="I21" s="224">
        <f t="shared" si="1"/>
        <v>83.33333333333333</v>
      </c>
      <c r="J21" s="243">
        <f t="shared" si="2"/>
        <v>75</v>
      </c>
      <c r="K21" s="239" t="s">
        <v>12</v>
      </c>
      <c r="L21" s="104" t="s">
        <v>230</v>
      </c>
      <c r="M21" s="104" t="s">
        <v>421</v>
      </c>
      <c r="N21" s="104" t="s">
        <v>422</v>
      </c>
      <c r="O21" s="105">
        <v>0</v>
      </c>
      <c r="P21" s="105">
        <v>0</v>
      </c>
      <c r="Q21" s="104" t="s">
        <v>423</v>
      </c>
      <c r="R21" s="37"/>
      <c r="S21" s="58">
        <v>1</v>
      </c>
      <c r="T21" s="58">
        <v>1</v>
      </c>
      <c r="U21" s="58">
        <v>0</v>
      </c>
      <c r="V21" s="58">
        <v>0</v>
      </c>
      <c r="W21" s="58">
        <v>1</v>
      </c>
      <c r="X21" s="58">
        <v>1</v>
      </c>
      <c r="Y21" s="58">
        <v>1</v>
      </c>
      <c r="Z21" s="58">
        <v>1</v>
      </c>
      <c r="AA21" s="58">
        <v>1</v>
      </c>
      <c r="AB21" s="58">
        <v>1</v>
      </c>
      <c r="AC21" s="58">
        <v>1</v>
      </c>
      <c r="AD21" s="58">
        <v>1</v>
      </c>
      <c r="AE21" s="58">
        <v>0</v>
      </c>
      <c r="AF21" s="58">
        <v>1</v>
      </c>
      <c r="AG21" s="58">
        <v>1</v>
      </c>
      <c r="AH21" s="58">
        <v>1</v>
      </c>
      <c r="AI21" s="58">
        <v>1</v>
      </c>
      <c r="AJ21" s="58">
        <v>0</v>
      </c>
      <c r="AK21" s="58">
        <v>1</v>
      </c>
      <c r="AL21" s="58">
        <v>1</v>
      </c>
      <c r="AM21" s="58">
        <v>0</v>
      </c>
      <c r="AN21" s="58">
        <v>1</v>
      </c>
      <c r="AO21" s="58">
        <v>0</v>
      </c>
      <c r="AP21" s="58">
        <v>1</v>
      </c>
      <c r="AQ21" s="58">
        <v>1</v>
      </c>
      <c r="AR21" s="58">
        <v>1</v>
      </c>
      <c r="AS21" s="58">
        <v>1</v>
      </c>
      <c r="AT21" s="58">
        <v>0</v>
      </c>
      <c r="AU21" s="58">
        <v>0</v>
      </c>
      <c r="AV21" s="58">
        <v>1</v>
      </c>
      <c r="AW21" s="58">
        <v>1</v>
      </c>
      <c r="AX21" s="58">
        <v>1</v>
      </c>
      <c r="AY21" s="58">
        <v>0</v>
      </c>
      <c r="AZ21" s="58">
        <v>1</v>
      </c>
      <c r="BA21" s="58">
        <v>1</v>
      </c>
      <c r="BB21" s="58">
        <v>0</v>
      </c>
      <c r="BC21" s="58">
        <v>1</v>
      </c>
      <c r="BD21" s="58">
        <v>1</v>
      </c>
      <c r="BE21" s="58">
        <v>1</v>
      </c>
      <c r="BF21" s="58">
        <v>1</v>
      </c>
      <c r="BG21" s="233">
        <f t="shared" si="3"/>
        <v>30</v>
      </c>
      <c r="BH21">
        <f t="shared" si="0"/>
        <v>30</v>
      </c>
    </row>
    <row r="22" spans="4:60" ht="18" customHeight="1">
      <c r="D22" s="16">
        <v>10</v>
      </c>
      <c r="E22" s="114" t="s">
        <v>461</v>
      </c>
      <c r="F22" s="102" t="s">
        <v>462</v>
      </c>
      <c r="G22" s="120" t="s">
        <v>463</v>
      </c>
      <c r="H22" s="99">
        <v>30</v>
      </c>
      <c r="I22" s="224">
        <f t="shared" si="1"/>
        <v>83.33333333333333</v>
      </c>
      <c r="J22" s="243">
        <f t="shared" si="2"/>
        <v>75</v>
      </c>
      <c r="K22" s="239" t="s">
        <v>12</v>
      </c>
      <c r="L22" s="104" t="s">
        <v>114</v>
      </c>
      <c r="M22" s="104" t="s">
        <v>467</v>
      </c>
      <c r="N22" s="115" t="s">
        <v>468</v>
      </c>
      <c r="O22" s="105" t="s">
        <v>469</v>
      </c>
      <c r="P22" s="104" t="s">
        <v>172</v>
      </c>
      <c r="Q22" s="104" t="s">
        <v>470</v>
      </c>
      <c r="R22" s="37"/>
      <c r="S22" s="58">
        <v>1</v>
      </c>
      <c r="T22" s="58">
        <v>1</v>
      </c>
      <c r="U22" s="58">
        <v>0</v>
      </c>
      <c r="V22" s="58">
        <v>1</v>
      </c>
      <c r="W22" s="58">
        <v>1</v>
      </c>
      <c r="X22" s="58">
        <v>1</v>
      </c>
      <c r="Y22" s="58">
        <v>1</v>
      </c>
      <c r="Z22" s="58">
        <v>0</v>
      </c>
      <c r="AA22" s="58">
        <v>1</v>
      </c>
      <c r="AB22" s="58">
        <v>1</v>
      </c>
      <c r="AC22" s="58">
        <v>1</v>
      </c>
      <c r="AD22" s="58">
        <v>0</v>
      </c>
      <c r="AE22" s="58">
        <v>0</v>
      </c>
      <c r="AF22" s="58">
        <v>1</v>
      </c>
      <c r="AG22" s="58">
        <v>1</v>
      </c>
      <c r="AH22" s="58">
        <v>1</v>
      </c>
      <c r="AI22" s="58">
        <v>0</v>
      </c>
      <c r="AJ22" s="58">
        <v>0</v>
      </c>
      <c r="AK22" s="58">
        <v>0</v>
      </c>
      <c r="AL22" s="58">
        <v>0</v>
      </c>
      <c r="AM22" s="58">
        <v>1</v>
      </c>
      <c r="AN22" s="58">
        <v>1</v>
      </c>
      <c r="AO22" s="58">
        <v>1</v>
      </c>
      <c r="AP22" s="58">
        <v>1</v>
      </c>
      <c r="AQ22" s="58">
        <v>1</v>
      </c>
      <c r="AR22" s="58">
        <v>0</v>
      </c>
      <c r="AS22" s="58">
        <v>1</v>
      </c>
      <c r="AT22" s="58">
        <v>1</v>
      </c>
      <c r="AU22" s="58">
        <v>1</v>
      </c>
      <c r="AV22" s="58">
        <v>1</v>
      </c>
      <c r="AW22" s="58">
        <v>1</v>
      </c>
      <c r="AX22" s="58">
        <v>1</v>
      </c>
      <c r="AY22" s="58">
        <v>1</v>
      </c>
      <c r="AZ22" s="58">
        <v>1</v>
      </c>
      <c r="BA22" s="58">
        <v>1</v>
      </c>
      <c r="BB22" s="58">
        <v>0</v>
      </c>
      <c r="BC22" s="58">
        <v>1</v>
      </c>
      <c r="BD22" s="58">
        <v>1</v>
      </c>
      <c r="BE22" s="58">
        <v>1</v>
      </c>
      <c r="BF22" s="58">
        <v>1</v>
      </c>
      <c r="BG22" s="233">
        <f t="shared" si="3"/>
        <v>30</v>
      </c>
      <c r="BH22">
        <f t="shared" si="0"/>
        <v>30</v>
      </c>
    </row>
    <row r="23" spans="4:60" ht="18" customHeight="1">
      <c r="D23" s="16">
        <v>12</v>
      </c>
      <c r="E23" s="102" t="s">
        <v>409</v>
      </c>
      <c r="F23" s="116" t="s">
        <v>3</v>
      </c>
      <c r="G23" s="120" t="s">
        <v>410</v>
      </c>
      <c r="H23" s="99">
        <v>27</v>
      </c>
      <c r="I23" s="224">
        <f t="shared" si="1"/>
        <v>75</v>
      </c>
      <c r="J23" s="243">
        <f t="shared" si="2"/>
        <v>67.5</v>
      </c>
      <c r="K23" s="239" t="s">
        <v>12</v>
      </c>
      <c r="L23" s="104" t="s">
        <v>197</v>
      </c>
      <c r="M23" s="104" t="s">
        <v>426</v>
      </c>
      <c r="N23" s="104" t="s">
        <v>427</v>
      </c>
      <c r="O23" s="105" t="s">
        <v>428</v>
      </c>
      <c r="P23" s="105" t="s">
        <v>429</v>
      </c>
      <c r="Q23" s="104" t="s">
        <v>158</v>
      </c>
      <c r="R23" s="37"/>
      <c r="S23" s="58">
        <v>1</v>
      </c>
      <c r="T23" s="58">
        <v>1</v>
      </c>
      <c r="U23" s="58">
        <v>0</v>
      </c>
      <c r="V23" s="58">
        <v>0</v>
      </c>
      <c r="W23" s="58">
        <v>1</v>
      </c>
      <c r="X23" s="58">
        <v>1</v>
      </c>
      <c r="Y23" s="58">
        <v>1</v>
      </c>
      <c r="Z23" s="58">
        <v>0</v>
      </c>
      <c r="AA23" s="58">
        <v>0</v>
      </c>
      <c r="AB23" s="58">
        <v>0</v>
      </c>
      <c r="AC23" s="58">
        <v>1</v>
      </c>
      <c r="AD23" s="58">
        <v>0</v>
      </c>
      <c r="AE23" s="58">
        <v>0</v>
      </c>
      <c r="AF23" s="58">
        <v>1</v>
      </c>
      <c r="AG23" s="58">
        <v>1</v>
      </c>
      <c r="AH23" s="58">
        <v>1</v>
      </c>
      <c r="AI23" s="58">
        <v>1</v>
      </c>
      <c r="AJ23" s="58">
        <v>1</v>
      </c>
      <c r="AK23" s="58">
        <v>1</v>
      </c>
      <c r="AL23" s="58">
        <v>1</v>
      </c>
      <c r="AM23" s="58">
        <v>1</v>
      </c>
      <c r="AN23" s="58">
        <v>0</v>
      </c>
      <c r="AO23" s="58">
        <v>1</v>
      </c>
      <c r="AP23" s="58">
        <v>0</v>
      </c>
      <c r="AQ23" s="58">
        <v>1</v>
      </c>
      <c r="AR23" s="58">
        <v>1</v>
      </c>
      <c r="AS23" s="58">
        <v>1</v>
      </c>
      <c r="AT23" s="58">
        <v>1</v>
      </c>
      <c r="AU23" s="58">
        <v>1</v>
      </c>
      <c r="AV23" s="58">
        <v>0</v>
      </c>
      <c r="AW23" s="58">
        <v>1</v>
      </c>
      <c r="AX23" s="58">
        <v>0</v>
      </c>
      <c r="AY23" s="58">
        <v>0</v>
      </c>
      <c r="AZ23" s="58">
        <v>1</v>
      </c>
      <c r="BA23" s="58">
        <v>1</v>
      </c>
      <c r="BB23" s="58">
        <v>0</v>
      </c>
      <c r="BC23" s="58">
        <v>1</v>
      </c>
      <c r="BD23" s="58">
        <v>1</v>
      </c>
      <c r="BE23" s="58">
        <v>1</v>
      </c>
      <c r="BF23" s="58">
        <v>1</v>
      </c>
      <c r="BG23" s="233">
        <f t="shared" si="3"/>
        <v>27</v>
      </c>
      <c r="BH23">
        <f t="shared" si="0"/>
        <v>27</v>
      </c>
    </row>
    <row r="24" spans="4:60" ht="18" customHeight="1">
      <c r="D24" s="16">
        <v>13</v>
      </c>
      <c r="E24" s="102" t="s">
        <v>322</v>
      </c>
      <c r="F24" s="102" t="s">
        <v>15</v>
      </c>
      <c r="G24" s="120" t="s">
        <v>323</v>
      </c>
      <c r="H24" s="99">
        <v>25</v>
      </c>
      <c r="I24" s="224">
        <f t="shared" si="1"/>
        <v>69.44444444444444</v>
      </c>
      <c r="J24" s="243">
        <f t="shared" si="2"/>
        <v>62.5</v>
      </c>
      <c r="K24" s="239" t="s">
        <v>12</v>
      </c>
      <c r="L24" s="104" t="s">
        <v>60</v>
      </c>
      <c r="M24" s="104" t="s">
        <v>124</v>
      </c>
      <c r="N24" s="104" t="s">
        <v>328</v>
      </c>
      <c r="O24" s="105" t="s">
        <v>329</v>
      </c>
      <c r="P24" s="105" t="s">
        <v>172</v>
      </c>
      <c r="Q24" s="104" t="s">
        <v>66</v>
      </c>
      <c r="R24" s="37"/>
      <c r="S24" s="58">
        <v>1</v>
      </c>
      <c r="T24" s="58">
        <v>1</v>
      </c>
      <c r="U24" s="58">
        <v>0</v>
      </c>
      <c r="V24" s="58">
        <v>0</v>
      </c>
      <c r="W24" s="58">
        <v>1</v>
      </c>
      <c r="X24" s="58">
        <v>1</v>
      </c>
      <c r="Y24" s="58">
        <v>1</v>
      </c>
      <c r="Z24" s="58">
        <v>0</v>
      </c>
      <c r="AA24" s="58">
        <v>1</v>
      </c>
      <c r="AB24" s="58">
        <v>1</v>
      </c>
      <c r="AC24" s="58">
        <v>1</v>
      </c>
      <c r="AD24" s="58">
        <v>0</v>
      </c>
      <c r="AE24" s="58">
        <v>1</v>
      </c>
      <c r="AF24" s="58">
        <v>0</v>
      </c>
      <c r="AG24" s="58">
        <v>1</v>
      </c>
      <c r="AH24" s="58">
        <v>1</v>
      </c>
      <c r="AI24" s="58">
        <v>1</v>
      </c>
      <c r="AJ24" s="58">
        <v>0</v>
      </c>
      <c r="AK24" s="58">
        <v>0</v>
      </c>
      <c r="AL24" s="58">
        <v>0</v>
      </c>
      <c r="AM24" s="58">
        <v>1</v>
      </c>
      <c r="AN24" s="58">
        <v>0</v>
      </c>
      <c r="AO24" s="58">
        <v>0</v>
      </c>
      <c r="AP24" s="58">
        <v>1</v>
      </c>
      <c r="AQ24" s="58">
        <v>1</v>
      </c>
      <c r="AR24" s="58">
        <v>0</v>
      </c>
      <c r="AS24" s="58">
        <v>0</v>
      </c>
      <c r="AT24" s="58">
        <v>0</v>
      </c>
      <c r="AU24" s="58">
        <v>0</v>
      </c>
      <c r="AV24" s="58">
        <v>1</v>
      </c>
      <c r="AW24" s="58">
        <v>1</v>
      </c>
      <c r="AX24" s="58">
        <v>1</v>
      </c>
      <c r="AY24" s="58">
        <v>0</v>
      </c>
      <c r="AZ24" s="58">
        <v>1</v>
      </c>
      <c r="BA24" s="58">
        <v>1</v>
      </c>
      <c r="BB24" s="58">
        <v>1</v>
      </c>
      <c r="BC24" s="58">
        <v>1</v>
      </c>
      <c r="BD24" s="58">
        <v>1</v>
      </c>
      <c r="BE24" s="58">
        <v>1</v>
      </c>
      <c r="BF24" s="58">
        <v>1</v>
      </c>
      <c r="BG24" s="233">
        <f t="shared" si="3"/>
        <v>25</v>
      </c>
      <c r="BH24">
        <f t="shared" si="0"/>
        <v>25</v>
      </c>
    </row>
    <row r="25" spans="4:60" ht="18" customHeight="1">
      <c r="D25" s="16">
        <v>14</v>
      </c>
      <c r="E25" s="102" t="s">
        <v>188</v>
      </c>
      <c r="F25" s="102" t="s">
        <v>0</v>
      </c>
      <c r="G25" s="120" t="s">
        <v>189</v>
      </c>
      <c r="H25" s="99">
        <v>24</v>
      </c>
      <c r="I25" s="224">
        <f t="shared" si="1"/>
        <v>66.66666666666667</v>
      </c>
      <c r="J25" s="243">
        <f t="shared" si="2"/>
        <v>60</v>
      </c>
      <c r="K25" s="239" t="s">
        <v>12</v>
      </c>
      <c r="L25" s="104" t="s">
        <v>205</v>
      </c>
      <c r="M25" s="104" t="s">
        <v>200</v>
      </c>
      <c r="N25" s="104" t="s">
        <v>201</v>
      </c>
      <c r="O25" s="105" t="s">
        <v>202</v>
      </c>
      <c r="P25" s="105" t="s">
        <v>172</v>
      </c>
      <c r="Q25" s="104" t="s">
        <v>203</v>
      </c>
      <c r="R25" s="37"/>
      <c r="S25" s="58">
        <v>1</v>
      </c>
      <c r="T25" s="58">
        <v>0</v>
      </c>
      <c r="U25" s="58">
        <v>0</v>
      </c>
      <c r="V25" s="58">
        <v>1</v>
      </c>
      <c r="W25" s="58">
        <v>0</v>
      </c>
      <c r="X25" s="58">
        <v>0</v>
      </c>
      <c r="Y25" s="58">
        <v>1</v>
      </c>
      <c r="Z25" s="58">
        <v>1</v>
      </c>
      <c r="AA25" s="58">
        <v>1</v>
      </c>
      <c r="AB25" s="58">
        <v>0</v>
      </c>
      <c r="AC25" s="58">
        <v>1</v>
      </c>
      <c r="AD25" s="58">
        <v>1</v>
      </c>
      <c r="AE25" s="58">
        <v>1</v>
      </c>
      <c r="AF25" s="58">
        <v>1</v>
      </c>
      <c r="AG25" s="58">
        <v>0</v>
      </c>
      <c r="AH25" s="58">
        <v>1</v>
      </c>
      <c r="AI25" s="58">
        <v>1</v>
      </c>
      <c r="AJ25" s="58">
        <v>1</v>
      </c>
      <c r="AK25" s="58">
        <v>0</v>
      </c>
      <c r="AL25" s="58">
        <v>1</v>
      </c>
      <c r="AM25" s="58">
        <v>0</v>
      </c>
      <c r="AN25" s="58">
        <v>1</v>
      </c>
      <c r="AO25" s="58">
        <v>0</v>
      </c>
      <c r="AP25" s="58">
        <v>1</v>
      </c>
      <c r="AQ25" s="58">
        <v>1</v>
      </c>
      <c r="AR25" s="58">
        <v>0</v>
      </c>
      <c r="AS25" s="58">
        <v>1</v>
      </c>
      <c r="AT25" s="58">
        <v>1</v>
      </c>
      <c r="AU25" s="58">
        <v>0</v>
      </c>
      <c r="AV25" s="58">
        <v>0</v>
      </c>
      <c r="AW25" s="58">
        <v>1</v>
      </c>
      <c r="AX25" s="58">
        <v>1</v>
      </c>
      <c r="AY25" s="58">
        <v>1</v>
      </c>
      <c r="AZ25" s="58">
        <v>1</v>
      </c>
      <c r="BA25" s="58">
        <v>1</v>
      </c>
      <c r="BB25" s="58">
        <v>0</v>
      </c>
      <c r="BC25" s="58">
        <v>0</v>
      </c>
      <c r="BD25" s="58">
        <v>1</v>
      </c>
      <c r="BE25" s="58">
        <v>0</v>
      </c>
      <c r="BF25" s="230">
        <v>0</v>
      </c>
      <c r="BG25" s="233">
        <f t="shared" si="3"/>
        <v>24</v>
      </c>
      <c r="BH25">
        <f t="shared" si="0"/>
        <v>24</v>
      </c>
    </row>
    <row r="26" spans="4:60" ht="18" customHeight="1">
      <c r="D26" s="16">
        <v>15</v>
      </c>
      <c r="E26" s="102" t="s">
        <v>332</v>
      </c>
      <c r="F26" s="102" t="s">
        <v>1</v>
      </c>
      <c r="G26" s="120" t="s">
        <v>333</v>
      </c>
      <c r="H26" s="99">
        <v>21</v>
      </c>
      <c r="I26" s="224">
        <f t="shared" si="1"/>
        <v>58.333333333333336</v>
      </c>
      <c r="J26" s="243">
        <f t="shared" si="2"/>
        <v>52.5</v>
      </c>
      <c r="K26" s="239" t="s">
        <v>12</v>
      </c>
      <c r="L26" s="104" t="s">
        <v>334</v>
      </c>
      <c r="M26" s="104" t="s">
        <v>124</v>
      </c>
      <c r="N26" s="104" t="s">
        <v>335</v>
      </c>
      <c r="O26" s="105" t="s">
        <v>329</v>
      </c>
      <c r="P26" s="105">
        <v>20</v>
      </c>
      <c r="Q26" s="104" t="s">
        <v>61</v>
      </c>
      <c r="R26" s="37"/>
      <c r="S26" s="58">
        <v>1</v>
      </c>
      <c r="T26" s="58">
        <v>1</v>
      </c>
      <c r="U26" s="58">
        <v>0</v>
      </c>
      <c r="V26" s="58">
        <v>0</v>
      </c>
      <c r="W26" s="58">
        <v>0</v>
      </c>
      <c r="X26" s="58">
        <v>1</v>
      </c>
      <c r="Y26" s="58">
        <v>1</v>
      </c>
      <c r="Z26" s="58">
        <v>1</v>
      </c>
      <c r="AA26" s="58">
        <v>1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0</v>
      </c>
      <c r="AH26" s="58">
        <v>1</v>
      </c>
      <c r="AI26" s="58">
        <v>1</v>
      </c>
      <c r="AJ26" s="58">
        <v>1</v>
      </c>
      <c r="AK26" s="58">
        <v>0</v>
      </c>
      <c r="AL26" s="58">
        <v>1</v>
      </c>
      <c r="AM26" s="58">
        <v>0</v>
      </c>
      <c r="AN26" s="58">
        <v>1</v>
      </c>
      <c r="AO26" s="58">
        <v>0</v>
      </c>
      <c r="AP26" s="58">
        <v>0</v>
      </c>
      <c r="AQ26" s="58">
        <v>1</v>
      </c>
      <c r="AR26" s="58">
        <v>0</v>
      </c>
      <c r="AS26" s="58">
        <v>0</v>
      </c>
      <c r="AT26" s="58">
        <v>0</v>
      </c>
      <c r="AU26" s="58">
        <v>0</v>
      </c>
      <c r="AV26" s="58">
        <v>0</v>
      </c>
      <c r="AW26" s="58">
        <v>1</v>
      </c>
      <c r="AX26" s="58">
        <v>1</v>
      </c>
      <c r="AY26" s="58">
        <v>1</v>
      </c>
      <c r="AZ26" s="58">
        <v>0</v>
      </c>
      <c r="BA26" s="58">
        <v>1</v>
      </c>
      <c r="BB26" s="58">
        <v>1</v>
      </c>
      <c r="BC26" s="58">
        <v>1</v>
      </c>
      <c r="BD26" s="58">
        <v>1</v>
      </c>
      <c r="BE26" s="58">
        <v>1</v>
      </c>
      <c r="BF26" s="58">
        <v>1</v>
      </c>
      <c r="BG26" s="233">
        <f t="shared" si="3"/>
        <v>21</v>
      </c>
      <c r="BH26">
        <f t="shared" si="0"/>
        <v>21</v>
      </c>
    </row>
    <row r="27" spans="4:60" ht="18" customHeight="1">
      <c r="D27" s="16">
        <v>16</v>
      </c>
      <c r="E27" s="102" t="s">
        <v>242</v>
      </c>
      <c r="F27" s="102" t="s">
        <v>244</v>
      </c>
      <c r="G27" s="120" t="s">
        <v>246</v>
      </c>
      <c r="H27" s="99">
        <v>19</v>
      </c>
      <c r="I27" s="224">
        <f t="shared" si="1"/>
        <v>52.77777777777778</v>
      </c>
      <c r="J27" s="243">
        <f t="shared" si="2"/>
        <v>47.5</v>
      </c>
      <c r="K27" s="239" t="s">
        <v>12</v>
      </c>
      <c r="L27" s="104" t="s">
        <v>60</v>
      </c>
      <c r="M27" s="115" t="s">
        <v>250</v>
      </c>
      <c r="N27" s="104" t="s">
        <v>252</v>
      </c>
      <c r="O27" s="105">
        <v>30</v>
      </c>
      <c r="P27" s="105" t="s">
        <v>172</v>
      </c>
      <c r="Q27" s="115" t="s">
        <v>255</v>
      </c>
      <c r="R27" s="37"/>
      <c r="S27" s="58">
        <v>1</v>
      </c>
      <c r="T27" s="58">
        <v>1</v>
      </c>
      <c r="U27" s="58">
        <v>1</v>
      </c>
      <c r="V27" s="58">
        <v>0</v>
      </c>
      <c r="W27" s="58">
        <v>1</v>
      </c>
      <c r="X27" s="58">
        <v>0</v>
      </c>
      <c r="Y27" s="58">
        <v>1</v>
      </c>
      <c r="Z27" s="58">
        <v>0</v>
      </c>
      <c r="AA27" s="58">
        <v>1</v>
      </c>
      <c r="AB27" s="58">
        <v>1</v>
      </c>
      <c r="AC27" s="58">
        <v>1</v>
      </c>
      <c r="AD27" s="58">
        <v>0</v>
      </c>
      <c r="AE27" s="58">
        <v>1</v>
      </c>
      <c r="AF27" s="58">
        <v>0</v>
      </c>
      <c r="AG27" s="58">
        <v>0</v>
      </c>
      <c r="AH27" s="58">
        <v>0</v>
      </c>
      <c r="AI27" s="58">
        <v>0</v>
      </c>
      <c r="AJ27" s="58">
        <v>1</v>
      </c>
      <c r="AK27" s="58">
        <v>0</v>
      </c>
      <c r="AL27" s="58">
        <v>1</v>
      </c>
      <c r="AM27" s="58">
        <v>1</v>
      </c>
      <c r="AN27" s="58">
        <v>0</v>
      </c>
      <c r="AO27" s="58">
        <v>0</v>
      </c>
      <c r="AP27" s="58">
        <v>0</v>
      </c>
      <c r="AQ27" s="58">
        <v>1</v>
      </c>
      <c r="AR27" s="58">
        <v>1</v>
      </c>
      <c r="AS27" s="58">
        <v>0</v>
      </c>
      <c r="AT27" s="58">
        <v>1</v>
      </c>
      <c r="AU27" s="58">
        <v>0</v>
      </c>
      <c r="AV27" s="58">
        <v>0</v>
      </c>
      <c r="AW27" s="58">
        <v>1</v>
      </c>
      <c r="AX27" s="58">
        <v>0</v>
      </c>
      <c r="AY27" s="58">
        <v>0</v>
      </c>
      <c r="AZ27" s="58">
        <v>0</v>
      </c>
      <c r="BA27" s="58">
        <v>1</v>
      </c>
      <c r="BB27" s="58">
        <v>1</v>
      </c>
      <c r="BC27" s="58">
        <v>0</v>
      </c>
      <c r="BD27" s="58">
        <v>1</v>
      </c>
      <c r="BE27" s="58">
        <v>0</v>
      </c>
      <c r="BF27" s="230">
        <v>0</v>
      </c>
      <c r="BG27" s="233">
        <f t="shared" si="3"/>
        <v>19</v>
      </c>
      <c r="BH27">
        <f t="shared" si="0"/>
        <v>19</v>
      </c>
    </row>
    <row r="28" spans="4:60" ht="18" customHeight="1">
      <c r="D28" s="16">
        <v>16</v>
      </c>
      <c r="E28" s="102" t="s">
        <v>324</v>
      </c>
      <c r="F28" s="102" t="s">
        <v>325</v>
      </c>
      <c r="G28" s="142" t="s">
        <v>326</v>
      </c>
      <c r="H28" s="99">
        <v>19</v>
      </c>
      <c r="I28" s="224">
        <f t="shared" si="1"/>
        <v>52.77777777777778</v>
      </c>
      <c r="J28" s="243">
        <f t="shared" si="2"/>
        <v>47.5</v>
      </c>
      <c r="K28" s="239" t="s">
        <v>12</v>
      </c>
      <c r="L28" s="104" t="s">
        <v>327</v>
      </c>
      <c r="M28" s="104" t="s">
        <v>249</v>
      </c>
      <c r="N28" s="104" t="s">
        <v>330</v>
      </c>
      <c r="O28" s="105" t="s">
        <v>202</v>
      </c>
      <c r="P28" s="105" t="s">
        <v>172</v>
      </c>
      <c r="Q28" s="104" t="s">
        <v>331</v>
      </c>
      <c r="R28" s="37"/>
      <c r="S28" s="58">
        <v>1</v>
      </c>
      <c r="T28" s="58">
        <v>0</v>
      </c>
      <c r="U28" s="58">
        <v>0</v>
      </c>
      <c r="V28" s="58">
        <v>0</v>
      </c>
      <c r="W28" s="58">
        <v>0</v>
      </c>
      <c r="X28" s="58">
        <v>1</v>
      </c>
      <c r="Y28" s="58">
        <v>0</v>
      </c>
      <c r="Z28" s="58">
        <v>1</v>
      </c>
      <c r="AA28" s="58">
        <v>1</v>
      </c>
      <c r="AB28" s="58">
        <v>1</v>
      </c>
      <c r="AC28" s="58">
        <v>1</v>
      </c>
      <c r="AD28" s="58">
        <v>0</v>
      </c>
      <c r="AE28" s="58">
        <v>0</v>
      </c>
      <c r="AF28" s="58">
        <v>0</v>
      </c>
      <c r="AG28" s="58">
        <v>1</v>
      </c>
      <c r="AH28" s="58">
        <v>1</v>
      </c>
      <c r="AI28" s="58">
        <v>1</v>
      </c>
      <c r="AJ28" s="58">
        <v>1</v>
      </c>
      <c r="AK28" s="58">
        <v>0</v>
      </c>
      <c r="AL28" s="58">
        <v>0</v>
      </c>
      <c r="AM28" s="58">
        <v>1</v>
      </c>
      <c r="AN28" s="58">
        <v>1</v>
      </c>
      <c r="AO28" s="58">
        <v>0</v>
      </c>
      <c r="AP28" s="58">
        <v>0</v>
      </c>
      <c r="AQ28" s="58">
        <v>1</v>
      </c>
      <c r="AR28" s="58">
        <v>0</v>
      </c>
      <c r="AS28" s="58">
        <v>0</v>
      </c>
      <c r="AT28" s="58">
        <v>1</v>
      </c>
      <c r="AU28" s="58">
        <v>0</v>
      </c>
      <c r="AV28" s="58">
        <v>1</v>
      </c>
      <c r="AW28" s="58">
        <v>1</v>
      </c>
      <c r="AX28" s="58">
        <v>0</v>
      </c>
      <c r="AY28" s="58">
        <v>0</v>
      </c>
      <c r="AZ28" s="58">
        <v>0</v>
      </c>
      <c r="BA28" s="58">
        <v>1</v>
      </c>
      <c r="BB28" s="58">
        <v>0</v>
      </c>
      <c r="BC28" s="58">
        <v>0</v>
      </c>
      <c r="BD28" s="58">
        <v>1</v>
      </c>
      <c r="BE28" s="58">
        <v>1</v>
      </c>
      <c r="BF28" s="58">
        <v>0</v>
      </c>
      <c r="BG28" s="233">
        <f t="shared" si="3"/>
        <v>19</v>
      </c>
      <c r="BH28">
        <f t="shared" si="0"/>
        <v>19</v>
      </c>
    </row>
    <row r="29" spans="4:60" ht="18" customHeight="1">
      <c r="D29" s="16">
        <v>18</v>
      </c>
      <c r="E29" s="102" t="s">
        <v>84</v>
      </c>
      <c r="F29" s="102" t="s">
        <v>17</v>
      </c>
      <c r="G29" s="110" t="s">
        <v>85</v>
      </c>
      <c r="H29" s="99">
        <v>16</v>
      </c>
      <c r="I29" s="224">
        <f t="shared" si="1"/>
        <v>44.44444444444444</v>
      </c>
      <c r="J29" s="243">
        <f t="shared" si="2"/>
        <v>40</v>
      </c>
      <c r="K29" s="240" t="s">
        <v>12</v>
      </c>
      <c r="L29" s="104" t="s">
        <v>111</v>
      </c>
      <c r="M29" s="115" t="s">
        <v>134</v>
      </c>
      <c r="N29" s="104" t="s">
        <v>182</v>
      </c>
      <c r="O29" s="108">
        <v>40649</v>
      </c>
      <c r="P29" s="105" t="s">
        <v>176</v>
      </c>
      <c r="Q29" s="115" t="s">
        <v>159</v>
      </c>
      <c r="R29" s="37"/>
      <c r="S29" s="58">
        <v>1</v>
      </c>
      <c r="T29" s="58">
        <v>1</v>
      </c>
      <c r="U29" s="58">
        <v>0</v>
      </c>
      <c r="V29" s="58">
        <v>1</v>
      </c>
      <c r="W29" s="58">
        <v>1</v>
      </c>
      <c r="X29" s="58">
        <v>0</v>
      </c>
      <c r="Y29" s="58">
        <v>0</v>
      </c>
      <c r="Z29" s="58">
        <v>0</v>
      </c>
      <c r="AA29" s="58">
        <v>1</v>
      </c>
      <c r="AB29" s="58">
        <v>0</v>
      </c>
      <c r="AC29" s="58">
        <v>1</v>
      </c>
      <c r="AD29" s="58">
        <v>0</v>
      </c>
      <c r="AE29" s="58">
        <v>0</v>
      </c>
      <c r="AF29" s="58">
        <v>1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58">
        <v>1</v>
      </c>
      <c r="AM29" s="58">
        <v>0</v>
      </c>
      <c r="AN29" s="58">
        <v>0</v>
      </c>
      <c r="AO29" s="58">
        <v>0</v>
      </c>
      <c r="AP29" s="58">
        <v>1</v>
      </c>
      <c r="AQ29" s="58">
        <v>1</v>
      </c>
      <c r="AR29" s="58">
        <v>0</v>
      </c>
      <c r="AS29" s="58">
        <v>1</v>
      </c>
      <c r="AT29" s="58">
        <v>1</v>
      </c>
      <c r="AU29" s="58">
        <v>0</v>
      </c>
      <c r="AV29" s="58">
        <v>0</v>
      </c>
      <c r="AW29" s="58">
        <v>1</v>
      </c>
      <c r="AX29" s="58">
        <v>1</v>
      </c>
      <c r="AY29" s="58">
        <v>0</v>
      </c>
      <c r="AZ29" s="58">
        <v>0</v>
      </c>
      <c r="BA29" s="58">
        <v>0</v>
      </c>
      <c r="BB29" s="58">
        <v>1</v>
      </c>
      <c r="BC29" s="58">
        <v>0</v>
      </c>
      <c r="BD29" s="58">
        <v>0</v>
      </c>
      <c r="BE29" s="58">
        <v>1</v>
      </c>
      <c r="BF29" s="58">
        <v>0</v>
      </c>
      <c r="BG29" s="233">
        <f t="shared" si="3"/>
        <v>16</v>
      </c>
      <c r="BH29">
        <f t="shared" si="0"/>
        <v>16</v>
      </c>
    </row>
    <row r="30" spans="4:60" ht="18" customHeight="1">
      <c r="D30" s="16">
        <v>19</v>
      </c>
      <c r="E30" s="72"/>
      <c r="F30" s="72"/>
      <c r="G30" s="96"/>
      <c r="H30" s="99"/>
      <c r="I30" s="224">
        <f t="shared" si="1"/>
        <v>0</v>
      </c>
      <c r="J30" s="243">
        <f t="shared" si="2"/>
        <v>0</v>
      </c>
      <c r="K30" s="239" t="s">
        <v>12</v>
      </c>
      <c r="L30" s="83"/>
      <c r="M30" s="83"/>
      <c r="N30" s="59"/>
      <c r="O30" s="59"/>
      <c r="P30" s="59"/>
      <c r="Q30" s="59"/>
      <c r="R30" s="37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230"/>
      <c r="BG30" s="233">
        <f t="shared" si="3"/>
        <v>0</v>
      </c>
      <c r="BH30">
        <f t="shared" si="0"/>
        <v>0</v>
      </c>
    </row>
    <row r="31" spans="4:60" ht="18" customHeight="1">
      <c r="D31" s="16">
        <v>20</v>
      </c>
      <c r="E31" s="72"/>
      <c r="F31" s="72"/>
      <c r="G31" s="96"/>
      <c r="H31" s="99"/>
      <c r="I31" s="224">
        <f t="shared" si="1"/>
        <v>0</v>
      </c>
      <c r="J31" s="243">
        <f t="shared" si="2"/>
        <v>0</v>
      </c>
      <c r="K31" s="239" t="s">
        <v>12</v>
      </c>
      <c r="L31" s="59"/>
      <c r="M31" s="59"/>
      <c r="N31" s="59"/>
      <c r="O31" s="59"/>
      <c r="P31" s="59"/>
      <c r="Q31" s="59"/>
      <c r="R31" s="37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230"/>
      <c r="BG31" s="233">
        <f t="shared" si="3"/>
        <v>0</v>
      </c>
      <c r="BH31">
        <f t="shared" si="0"/>
        <v>0</v>
      </c>
    </row>
    <row r="32" spans="4:60" ht="18" customHeight="1">
      <c r="D32" s="16">
        <v>21</v>
      </c>
      <c r="E32" s="72"/>
      <c r="F32" s="72"/>
      <c r="G32" s="96"/>
      <c r="H32" s="99"/>
      <c r="I32" s="224">
        <f t="shared" si="1"/>
        <v>0</v>
      </c>
      <c r="J32" s="243">
        <f t="shared" si="2"/>
        <v>0</v>
      </c>
      <c r="K32" s="239" t="s">
        <v>12</v>
      </c>
      <c r="L32" s="59"/>
      <c r="M32" s="59"/>
      <c r="N32" s="59"/>
      <c r="O32" s="59"/>
      <c r="P32" s="59"/>
      <c r="Q32" s="59"/>
      <c r="R32" s="37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230"/>
      <c r="BG32" s="233">
        <f t="shared" si="3"/>
        <v>0</v>
      </c>
      <c r="BH32">
        <f t="shared" si="0"/>
        <v>0</v>
      </c>
    </row>
    <row r="33" spans="4:60" ht="18" customHeight="1">
      <c r="D33" s="16">
        <v>22</v>
      </c>
      <c r="E33" s="72"/>
      <c r="F33" s="72"/>
      <c r="G33" s="96"/>
      <c r="H33" s="99"/>
      <c r="I33" s="224">
        <f t="shared" si="1"/>
        <v>0</v>
      </c>
      <c r="J33" s="243">
        <f t="shared" si="2"/>
        <v>0</v>
      </c>
      <c r="K33" s="239" t="s">
        <v>12</v>
      </c>
      <c r="L33" s="59"/>
      <c r="M33" s="59"/>
      <c r="N33" s="59"/>
      <c r="O33" s="59"/>
      <c r="P33" s="59"/>
      <c r="Q33" s="59"/>
      <c r="R33" s="37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230"/>
      <c r="BG33" s="233">
        <f t="shared" si="3"/>
        <v>0</v>
      </c>
      <c r="BH33">
        <f t="shared" si="0"/>
        <v>0</v>
      </c>
    </row>
    <row r="34" spans="4:60" ht="18" customHeight="1">
      <c r="D34" s="16">
        <v>23</v>
      </c>
      <c r="E34" s="72"/>
      <c r="F34" s="72"/>
      <c r="G34" s="96"/>
      <c r="H34" s="99"/>
      <c r="I34" s="224">
        <f t="shared" si="1"/>
        <v>0</v>
      </c>
      <c r="J34" s="243">
        <f t="shared" si="2"/>
        <v>0</v>
      </c>
      <c r="K34" s="239" t="s">
        <v>12</v>
      </c>
      <c r="L34" s="59"/>
      <c r="M34" s="59"/>
      <c r="N34" s="59"/>
      <c r="O34" s="59"/>
      <c r="P34" s="59"/>
      <c r="Q34" s="59"/>
      <c r="R34" s="37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230"/>
      <c r="BG34" s="233">
        <f t="shared" si="3"/>
        <v>0</v>
      </c>
      <c r="BH34">
        <f t="shared" si="0"/>
        <v>0</v>
      </c>
    </row>
    <row r="35" spans="4:60" ht="18" customHeight="1">
      <c r="D35" s="16">
        <v>24</v>
      </c>
      <c r="E35" s="72"/>
      <c r="F35" s="72"/>
      <c r="G35" s="96"/>
      <c r="H35" s="99"/>
      <c r="I35" s="224">
        <f t="shared" si="1"/>
        <v>0</v>
      </c>
      <c r="J35" s="243">
        <f t="shared" si="2"/>
        <v>0</v>
      </c>
      <c r="K35" s="239" t="s">
        <v>12</v>
      </c>
      <c r="L35" s="59"/>
      <c r="M35" s="59"/>
      <c r="N35" s="59"/>
      <c r="O35" s="59"/>
      <c r="P35" s="59"/>
      <c r="Q35" s="59"/>
      <c r="R35" s="37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230"/>
      <c r="BG35" s="233">
        <f t="shared" si="3"/>
        <v>0</v>
      </c>
      <c r="BH35">
        <f t="shared" si="0"/>
        <v>0</v>
      </c>
    </row>
    <row r="36" spans="4:60" ht="18" customHeight="1">
      <c r="D36" s="16">
        <v>25</v>
      </c>
      <c r="E36" s="72"/>
      <c r="F36" s="73"/>
      <c r="G36" s="74"/>
      <c r="H36" s="99"/>
      <c r="I36" s="224">
        <f t="shared" si="1"/>
        <v>0</v>
      </c>
      <c r="J36" s="243">
        <f t="shared" si="2"/>
        <v>0</v>
      </c>
      <c r="K36" s="239" t="s">
        <v>12</v>
      </c>
      <c r="L36" s="59"/>
      <c r="M36" s="59"/>
      <c r="N36" s="59"/>
      <c r="O36" s="59"/>
      <c r="P36" s="59"/>
      <c r="Q36" s="59"/>
      <c r="R36" s="37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230"/>
      <c r="BG36" s="233">
        <f t="shared" si="3"/>
        <v>0</v>
      </c>
      <c r="BH36">
        <f t="shared" si="0"/>
        <v>0</v>
      </c>
    </row>
    <row r="37" spans="4:60" ht="18" customHeight="1">
      <c r="D37" s="16">
        <v>26</v>
      </c>
      <c r="E37" s="10"/>
      <c r="F37" s="11"/>
      <c r="G37" s="12"/>
      <c r="H37" s="99"/>
      <c r="I37" s="224">
        <f t="shared" si="1"/>
        <v>0</v>
      </c>
      <c r="J37" s="243">
        <f t="shared" si="2"/>
        <v>0</v>
      </c>
      <c r="K37" s="239" t="s">
        <v>12</v>
      </c>
      <c r="L37" s="59"/>
      <c r="M37" s="59"/>
      <c r="N37" s="59"/>
      <c r="O37" s="59"/>
      <c r="P37" s="59"/>
      <c r="Q37" s="59"/>
      <c r="R37" s="37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230"/>
      <c r="BG37" s="233">
        <f t="shared" si="3"/>
        <v>0</v>
      </c>
      <c r="BH37">
        <f t="shared" si="0"/>
        <v>0</v>
      </c>
    </row>
    <row r="38" spans="4:60" ht="18" customHeight="1">
      <c r="D38" s="16">
        <v>27</v>
      </c>
      <c r="E38" s="10"/>
      <c r="F38" s="11"/>
      <c r="G38" s="12"/>
      <c r="H38" s="99"/>
      <c r="I38" s="224">
        <f t="shared" si="1"/>
        <v>0</v>
      </c>
      <c r="J38" s="243">
        <f t="shared" si="2"/>
        <v>0</v>
      </c>
      <c r="K38" s="239" t="s">
        <v>12</v>
      </c>
      <c r="L38" s="59"/>
      <c r="M38" s="59"/>
      <c r="N38" s="59"/>
      <c r="O38" s="59"/>
      <c r="P38" s="59"/>
      <c r="Q38" s="59"/>
      <c r="R38" s="37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230"/>
      <c r="BG38" s="233">
        <f t="shared" si="3"/>
        <v>0</v>
      </c>
      <c r="BH38">
        <f t="shared" si="0"/>
        <v>0</v>
      </c>
    </row>
    <row r="39" spans="4:60" ht="18" customHeight="1">
      <c r="D39" s="16">
        <v>28</v>
      </c>
      <c r="E39" s="10"/>
      <c r="F39" s="11"/>
      <c r="G39" s="12"/>
      <c r="H39" s="99"/>
      <c r="I39" s="224">
        <f t="shared" si="1"/>
        <v>0</v>
      </c>
      <c r="J39" s="243">
        <f t="shared" si="2"/>
        <v>0</v>
      </c>
      <c r="K39" s="239" t="s">
        <v>12</v>
      </c>
      <c r="L39" s="59"/>
      <c r="M39" s="59"/>
      <c r="N39" s="59"/>
      <c r="O39" s="59"/>
      <c r="P39" s="59"/>
      <c r="Q39" s="59"/>
      <c r="R39" s="37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230"/>
      <c r="BG39" s="233">
        <f t="shared" si="3"/>
        <v>0</v>
      </c>
      <c r="BH39">
        <f t="shared" si="0"/>
        <v>0</v>
      </c>
    </row>
    <row r="40" spans="4:60" ht="18" customHeight="1">
      <c r="D40" s="16">
        <v>29</v>
      </c>
      <c r="E40" s="10"/>
      <c r="F40" s="11"/>
      <c r="G40" s="12"/>
      <c r="H40" s="99"/>
      <c r="I40" s="224">
        <f t="shared" si="1"/>
        <v>0</v>
      </c>
      <c r="J40" s="243">
        <f t="shared" si="2"/>
        <v>0</v>
      </c>
      <c r="K40" s="239" t="s">
        <v>12</v>
      </c>
      <c r="L40" s="59"/>
      <c r="M40" s="59"/>
      <c r="N40" s="59"/>
      <c r="O40" s="59"/>
      <c r="P40" s="59"/>
      <c r="Q40" s="59"/>
      <c r="R40" s="37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230"/>
      <c r="BG40" s="233">
        <f t="shared" si="3"/>
        <v>0</v>
      </c>
      <c r="BH40">
        <f t="shared" si="0"/>
        <v>0</v>
      </c>
    </row>
    <row r="41" spans="4:60" ht="18" customHeight="1">
      <c r="D41" s="16">
        <v>30</v>
      </c>
      <c r="E41" s="10"/>
      <c r="F41" s="11"/>
      <c r="G41" s="12"/>
      <c r="H41" s="99"/>
      <c r="I41" s="224">
        <f t="shared" si="1"/>
        <v>0</v>
      </c>
      <c r="J41" s="243">
        <f t="shared" si="2"/>
        <v>0</v>
      </c>
      <c r="K41" s="239" t="s">
        <v>12</v>
      </c>
      <c r="L41" s="59"/>
      <c r="M41" s="59"/>
      <c r="N41" s="59"/>
      <c r="O41" s="59"/>
      <c r="P41" s="59"/>
      <c r="Q41" s="59"/>
      <c r="R41" s="37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230"/>
      <c r="BG41" s="233">
        <f t="shared" si="3"/>
        <v>0</v>
      </c>
      <c r="BH41">
        <f t="shared" si="0"/>
        <v>0</v>
      </c>
    </row>
    <row r="42" spans="4:60" ht="18" customHeight="1">
      <c r="D42" s="16">
        <v>31</v>
      </c>
      <c r="E42" s="10"/>
      <c r="F42" s="11"/>
      <c r="G42" s="12"/>
      <c r="H42" s="99"/>
      <c r="I42" s="224">
        <f t="shared" si="1"/>
        <v>0</v>
      </c>
      <c r="J42" s="243">
        <f t="shared" si="2"/>
        <v>0</v>
      </c>
      <c r="K42" s="239" t="s">
        <v>12</v>
      </c>
      <c r="L42" s="59"/>
      <c r="M42" s="59"/>
      <c r="N42" s="59"/>
      <c r="O42" s="59"/>
      <c r="P42" s="59"/>
      <c r="Q42" s="59"/>
      <c r="R42" s="37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230"/>
      <c r="BG42" s="233">
        <f t="shared" si="3"/>
        <v>0</v>
      </c>
      <c r="BH42">
        <f t="shared" si="0"/>
        <v>0</v>
      </c>
    </row>
    <row r="43" spans="4:60" ht="18" customHeight="1">
      <c r="D43" s="16">
        <v>32</v>
      </c>
      <c r="E43" s="10"/>
      <c r="F43" s="11"/>
      <c r="G43" s="12"/>
      <c r="H43" s="99"/>
      <c r="I43" s="224">
        <f t="shared" si="1"/>
        <v>0</v>
      </c>
      <c r="J43" s="243">
        <f t="shared" si="2"/>
        <v>0</v>
      </c>
      <c r="K43" s="241" t="s">
        <v>12</v>
      </c>
      <c r="L43" s="59"/>
      <c r="M43" s="59"/>
      <c r="N43" s="59"/>
      <c r="O43" s="59"/>
      <c r="P43" s="59"/>
      <c r="Q43" s="59"/>
      <c r="R43" s="37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230"/>
      <c r="BG43" s="233">
        <f t="shared" si="3"/>
        <v>0</v>
      </c>
      <c r="BH43">
        <f t="shared" si="0"/>
        <v>0</v>
      </c>
    </row>
    <row r="44" spans="4:60" ht="18" customHeight="1" thickBot="1">
      <c r="D44" s="16">
        <v>33</v>
      </c>
      <c r="E44" s="13"/>
      <c r="F44" s="26"/>
      <c r="G44" s="71"/>
      <c r="H44" s="101"/>
      <c r="I44" s="237">
        <f t="shared" si="1"/>
        <v>0</v>
      </c>
      <c r="J44" s="244">
        <f t="shared" si="2"/>
        <v>0</v>
      </c>
      <c r="K44" s="242" t="s">
        <v>12</v>
      </c>
      <c r="L44" s="89"/>
      <c r="M44" s="61"/>
      <c r="N44" s="61"/>
      <c r="O44" s="61"/>
      <c r="P44" s="61"/>
      <c r="Q44" s="61"/>
      <c r="R44" s="70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231"/>
      <c r="BG44" s="233">
        <f t="shared" si="3"/>
        <v>0</v>
      </c>
      <c r="BH44">
        <f t="shared" si="0"/>
        <v>0</v>
      </c>
    </row>
    <row r="45" ht="15.75">
      <c r="BG45" s="228"/>
    </row>
    <row r="46" ht="15.75">
      <c r="BG46" s="228"/>
    </row>
    <row r="47" ht="15.75">
      <c r="BG47" s="228"/>
    </row>
    <row r="48" ht="15.75">
      <c r="BG48" s="228"/>
    </row>
    <row r="49" ht="15.75">
      <c r="BG49" s="228"/>
    </row>
    <row r="50" ht="15.75">
      <c r="BG50" s="228"/>
    </row>
    <row r="51" ht="15.75">
      <c r="BG51" s="228"/>
    </row>
    <row r="52" ht="15.75">
      <c r="BG52" s="228"/>
    </row>
    <row r="53" ht="15.75">
      <c r="BG53" s="228"/>
    </row>
    <row r="54" ht="15.75">
      <c r="BG54" s="228"/>
    </row>
    <row r="55" ht="15.75">
      <c r="BG55" s="228"/>
    </row>
    <row r="56" ht="15.75">
      <c r="BG56" s="228"/>
    </row>
    <row r="57" ht="15.75">
      <c r="BG57" s="228"/>
    </row>
    <row r="58" ht="15.75">
      <c r="BG58" s="228"/>
    </row>
    <row r="59" ht="15.75">
      <c r="BG59" s="228"/>
    </row>
    <row r="60" ht="15.75">
      <c r="BG60" s="228"/>
    </row>
    <row r="61" ht="15.75">
      <c r="BG61" s="228"/>
    </row>
    <row r="62" ht="15.75">
      <c r="BG62" s="228"/>
    </row>
    <row r="63" ht="14.25">
      <c r="BG63" s="8"/>
    </row>
    <row r="64" ht="14.25">
      <c r="BG64" s="8"/>
    </row>
  </sheetData>
  <sheetProtection selectLockedCells="1" selectUnlockedCells="1"/>
  <mergeCells count="20">
    <mergeCell ref="U2:V2"/>
    <mergeCell ref="W2:X2"/>
    <mergeCell ref="AG2:AH2"/>
    <mergeCell ref="AI2:AJ2"/>
    <mergeCell ref="AK2:AL2"/>
    <mergeCell ref="AM2:AN2"/>
    <mergeCell ref="AO2:AP2"/>
    <mergeCell ref="AQ2:AR2"/>
    <mergeCell ref="Y2:Z2"/>
    <mergeCell ref="AA2:AB2"/>
    <mergeCell ref="AC2:AD2"/>
    <mergeCell ref="AE2:AF2"/>
    <mergeCell ref="BE2:BF2"/>
    <mergeCell ref="BG2:BH2"/>
    <mergeCell ref="AW2:AX2"/>
    <mergeCell ref="AY2:AZ2"/>
    <mergeCell ref="AS2:AT2"/>
    <mergeCell ref="AU2:AV2"/>
    <mergeCell ref="BA2:BB2"/>
    <mergeCell ref="BC2:BD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7"/>
  <sheetViews>
    <sheetView zoomScalePageLayoutView="0" workbookViewId="0" topLeftCell="A34">
      <selection activeCell="E64" sqref="E64"/>
    </sheetView>
  </sheetViews>
  <sheetFormatPr defaultColWidth="8.796875" defaultRowHeight="14.25"/>
  <cols>
    <col min="5" max="5" width="13.3984375" style="50" customWidth="1"/>
    <col min="6" max="6" width="12.8984375" style="50" customWidth="1"/>
    <col min="7" max="7" width="17" style="40" customWidth="1"/>
    <col min="9" max="9" width="9.19921875" style="0" hidden="1" customWidth="1"/>
    <col min="10" max="10" width="12.5" style="0" hidden="1" customWidth="1"/>
    <col min="11" max="11" width="12.5" style="0" customWidth="1"/>
    <col min="12" max="12" width="22" style="0" customWidth="1"/>
    <col min="13" max="13" width="29.69921875" style="40" customWidth="1"/>
    <col min="14" max="14" width="15.69921875" style="40" customWidth="1"/>
    <col min="15" max="15" width="15.19921875" style="40" customWidth="1"/>
    <col min="16" max="16" width="5.19921875" style="151" customWidth="1"/>
    <col min="17" max="17" width="22.5" style="40" customWidth="1"/>
    <col min="18" max="18" width="18.5" style="40" customWidth="1"/>
    <col min="19" max="20" width="5.19921875" style="40" customWidth="1"/>
    <col min="21" max="21" width="6.59765625" style="40" customWidth="1"/>
    <col min="22" max="22" width="7.19921875" style="40" customWidth="1"/>
    <col min="23" max="26" width="5.19921875" style="40" customWidth="1"/>
    <col min="27" max="27" width="7.5" style="40" customWidth="1"/>
    <col min="28" max="28" width="7.8984375" style="40" customWidth="1"/>
    <col min="29" max="50" width="5.19921875" style="40" customWidth="1"/>
    <col min="51" max="51" width="5.8984375" style="40" customWidth="1"/>
    <col min="52" max="52" width="6.19921875" style="40" customWidth="1"/>
    <col min="53" max="56" width="5.19921875" style="40" customWidth="1"/>
    <col min="57" max="57" width="4.8984375" style="0" customWidth="1"/>
    <col min="58" max="58" width="4.5" style="0" customWidth="1"/>
    <col min="59" max="59" width="10.19921875" style="0" customWidth="1"/>
  </cols>
  <sheetData>
    <row r="1" spans="10:58" ht="19.5" customHeight="1">
      <c r="J1" s="4"/>
      <c r="K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</row>
    <row r="2" spans="3:58" ht="21" customHeight="1">
      <c r="C2" s="6"/>
      <c r="D2" s="6"/>
      <c r="E2" s="51"/>
      <c r="F2" s="51"/>
      <c r="G2" s="41"/>
      <c r="H2" s="6"/>
      <c r="I2" s="6"/>
      <c r="J2" s="4"/>
      <c r="K2" s="4"/>
      <c r="L2" s="6"/>
      <c r="O2" s="4"/>
      <c r="P2" s="4"/>
      <c r="Q2" s="27"/>
      <c r="R2" s="27"/>
      <c r="S2" s="262"/>
      <c r="T2" s="262"/>
      <c r="U2" s="262"/>
      <c r="V2" s="262"/>
      <c r="W2" s="262"/>
      <c r="X2" s="262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</row>
    <row r="3" spans="3:58" ht="16.5" customHeight="1">
      <c r="C3" s="6"/>
      <c r="D3" s="5"/>
      <c r="E3" s="51"/>
      <c r="F3" s="51"/>
      <c r="G3" s="41"/>
      <c r="H3" s="6"/>
      <c r="I3" s="6"/>
      <c r="J3" s="28"/>
      <c r="K3" s="28"/>
      <c r="L3" s="6"/>
      <c r="O3" s="28"/>
      <c r="P3" s="28"/>
      <c r="Q3" s="32"/>
      <c r="R3" s="32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</row>
    <row r="4" spans="3:17" ht="23.25" customHeight="1">
      <c r="C4" s="39"/>
      <c r="D4" s="6"/>
      <c r="E4" s="52"/>
      <c r="F4" s="54"/>
      <c r="G4" s="4"/>
      <c r="H4" s="4"/>
      <c r="I4" s="4"/>
      <c r="J4" s="6"/>
      <c r="K4" s="6"/>
      <c r="L4" s="6"/>
      <c r="O4" s="41"/>
      <c r="P4" s="41"/>
      <c r="Q4" s="41"/>
    </row>
    <row r="5" spans="3:17" ht="23.25" customHeight="1">
      <c r="C5" s="39"/>
      <c r="D5" s="6"/>
      <c r="E5" s="52"/>
      <c r="F5" s="54"/>
      <c r="G5" s="4"/>
      <c r="H5" s="4"/>
      <c r="I5" s="4"/>
      <c r="O5" s="41"/>
      <c r="P5" s="41"/>
      <c r="Q5" s="41"/>
    </row>
    <row r="6" spans="4:17" ht="22.5" customHeight="1" thickBot="1">
      <c r="D6" s="2" t="s">
        <v>13</v>
      </c>
      <c r="E6" s="53" t="s">
        <v>12</v>
      </c>
      <c r="F6" s="53"/>
      <c r="G6" s="3"/>
      <c r="H6" s="3"/>
      <c r="I6" s="3"/>
      <c r="O6" s="41"/>
      <c r="P6" s="41"/>
      <c r="Q6" s="41"/>
    </row>
    <row r="7" spans="4:58" ht="22.5" customHeight="1" thickBot="1">
      <c r="D7" s="2"/>
      <c r="E7" s="53"/>
      <c r="F7" s="53"/>
      <c r="G7" s="3"/>
      <c r="H7" s="3"/>
      <c r="I7" s="3"/>
      <c r="O7" s="41"/>
      <c r="P7" s="41"/>
      <c r="Q7" s="202"/>
      <c r="R7" s="213" t="s">
        <v>75</v>
      </c>
      <c r="S7" s="146"/>
      <c r="T7" s="146"/>
      <c r="U7" s="260" t="s">
        <v>547</v>
      </c>
      <c r="V7" s="260" t="s">
        <v>547</v>
      </c>
      <c r="W7" s="65"/>
      <c r="X7" s="65"/>
      <c r="Y7" s="65"/>
      <c r="Z7" s="67"/>
      <c r="AA7" s="260" t="s">
        <v>548</v>
      </c>
      <c r="AB7" s="260" t="s">
        <v>549</v>
      </c>
      <c r="AC7" s="65"/>
      <c r="AD7" s="68"/>
      <c r="AE7" s="68"/>
      <c r="AF7" s="65"/>
      <c r="AG7" s="65"/>
      <c r="AH7" s="65"/>
      <c r="AI7" s="65"/>
      <c r="AJ7" s="65"/>
      <c r="AK7" s="67" t="s">
        <v>545</v>
      </c>
      <c r="AL7" s="67" t="s">
        <v>545</v>
      </c>
      <c r="AM7" s="65"/>
      <c r="AN7" s="65"/>
      <c r="AO7" s="65"/>
      <c r="AP7" s="65"/>
      <c r="AQ7" s="65"/>
      <c r="AR7" s="68"/>
      <c r="AS7" s="65"/>
      <c r="AT7" s="65"/>
      <c r="AU7" s="65"/>
      <c r="AV7" s="65"/>
      <c r="AW7" s="67"/>
      <c r="AX7" s="65"/>
      <c r="AY7" s="67" t="s">
        <v>546</v>
      </c>
      <c r="AZ7" s="67" t="s">
        <v>546</v>
      </c>
      <c r="BA7" s="68"/>
      <c r="BB7" s="65"/>
      <c r="BC7" s="65"/>
      <c r="BD7" s="67"/>
      <c r="BE7" s="65"/>
      <c r="BF7" s="65"/>
    </row>
    <row r="8" spans="4:58" ht="21" thickBot="1">
      <c r="D8" s="2"/>
      <c r="E8" s="53"/>
      <c r="F8" s="53"/>
      <c r="G8" s="3"/>
      <c r="H8" s="3"/>
      <c r="I8" s="3"/>
      <c r="O8" s="41"/>
      <c r="P8" s="41"/>
      <c r="Q8" s="203"/>
      <c r="S8" s="151"/>
      <c r="BE8" s="40"/>
      <c r="BF8" s="40"/>
    </row>
    <row r="9" spans="4:58" ht="25.5" customHeight="1" thickBot="1">
      <c r="D9" s="49" t="s">
        <v>65</v>
      </c>
      <c r="E9" s="55"/>
      <c r="F9" s="51"/>
      <c r="G9" s="7"/>
      <c r="H9" s="1"/>
      <c r="I9" s="1"/>
      <c r="L9" s="9"/>
      <c r="M9" s="42"/>
      <c r="N9" s="42"/>
      <c r="O9" s="41"/>
      <c r="P9" s="41"/>
      <c r="Q9" s="204"/>
      <c r="R9" s="212" t="s">
        <v>52</v>
      </c>
      <c r="S9" s="147">
        <v>1</v>
      </c>
      <c r="T9" s="147">
        <v>2</v>
      </c>
      <c r="U9" s="29">
        <v>3</v>
      </c>
      <c r="V9" s="29">
        <v>4</v>
      </c>
      <c r="W9" s="29">
        <v>5</v>
      </c>
      <c r="X9" s="29">
        <v>6</v>
      </c>
      <c r="Y9" s="29">
        <v>7</v>
      </c>
      <c r="Z9" s="29">
        <v>8</v>
      </c>
      <c r="AA9" s="29">
        <v>9</v>
      </c>
      <c r="AB9" s="29">
        <v>10</v>
      </c>
      <c r="AC9" s="29">
        <v>11</v>
      </c>
      <c r="AD9" s="29">
        <v>12</v>
      </c>
      <c r="AE9" s="29">
        <v>13</v>
      </c>
      <c r="AF9" s="29">
        <v>14</v>
      </c>
      <c r="AG9" s="29">
        <v>15</v>
      </c>
      <c r="AH9" s="29">
        <v>16</v>
      </c>
      <c r="AI9" s="29">
        <v>17</v>
      </c>
      <c r="AJ9" s="29">
        <v>18</v>
      </c>
      <c r="AK9" s="29">
        <v>19</v>
      </c>
      <c r="AL9" s="29">
        <v>20</v>
      </c>
      <c r="AM9" s="29">
        <v>21</v>
      </c>
      <c r="AN9" s="29">
        <v>22</v>
      </c>
      <c r="AO9" s="29">
        <v>23</v>
      </c>
      <c r="AP9" s="29">
        <v>24</v>
      </c>
      <c r="AQ9" s="29">
        <v>25</v>
      </c>
      <c r="AR9" s="29">
        <v>26</v>
      </c>
      <c r="AS9" s="29">
        <v>27</v>
      </c>
      <c r="AT9" s="29">
        <v>28</v>
      </c>
      <c r="AU9" s="29">
        <v>29</v>
      </c>
      <c r="AV9" s="29">
        <v>30</v>
      </c>
      <c r="AW9" s="29">
        <v>31</v>
      </c>
      <c r="AX9" s="29">
        <v>32</v>
      </c>
      <c r="AY9" s="29">
        <v>33</v>
      </c>
      <c r="AZ9" s="29">
        <v>34</v>
      </c>
      <c r="BA9" s="29">
        <v>35</v>
      </c>
      <c r="BB9" s="29">
        <v>36</v>
      </c>
      <c r="BC9" s="29">
        <v>37</v>
      </c>
      <c r="BD9" s="29">
        <v>38</v>
      </c>
      <c r="BE9" s="29">
        <v>39</v>
      </c>
      <c r="BF9" s="29">
        <v>40</v>
      </c>
    </row>
    <row r="10" spans="12:58" ht="25.5" customHeight="1" thickBot="1">
      <c r="L10" s="1"/>
      <c r="M10" s="88"/>
      <c r="N10" s="88"/>
      <c r="O10" s="41"/>
      <c r="P10" s="41"/>
      <c r="Q10" s="205"/>
      <c r="R10" s="211" t="s">
        <v>57</v>
      </c>
      <c r="S10" s="148">
        <v>11.5</v>
      </c>
      <c r="T10" s="148">
        <v>39.5</v>
      </c>
      <c r="U10" s="45">
        <v>23.5</v>
      </c>
      <c r="V10" s="45">
        <v>15</v>
      </c>
      <c r="W10" s="45">
        <v>14</v>
      </c>
      <c r="X10" s="45">
        <v>16</v>
      </c>
      <c r="Y10" s="46">
        <v>14</v>
      </c>
      <c r="Z10" s="46">
        <v>25</v>
      </c>
      <c r="AA10" s="46">
        <v>20</v>
      </c>
      <c r="AB10" s="46">
        <v>30</v>
      </c>
      <c r="AC10" s="46">
        <v>36</v>
      </c>
      <c r="AD10" s="46">
        <v>11</v>
      </c>
      <c r="AE10" s="46">
        <v>21</v>
      </c>
      <c r="AF10" s="46">
        <v>40</v>
      </c>
      <c r="AG10" s="46">
        <v>37</v>
      </c>
      <c r="AH10" s="46">
        <v>31</v>
      </c>
      <c r="AI10" s="46">
        <v>20</v>
      </c>
      <c r="AJ10" s="46">
        <v>20</v>
      </c>
      <c r="AK10" s="46">
        <v>17</v>
      </c>
      <c r="AL10" s="46">
        <v>16</v>
      </c>
      <c r="AM10" s="46">
        <v>41</v>
      </c>
      <c r="AN10" s="46">
        <v>9</v>
      </c>
      <c r="AO10" s="46">
        <v>32</v>
      </c>
      <c r="AP10" s="46">
        <v>41</v>
      </c>
      <c r="AQ10" s="46">
        <v>26</v>
      </c>
      <c r="AR10" s="46">
        <v>38</v>
      </c>
      <c r="AS10" s="46">
        <v>41</v>
      </c>
      <c r="AT10" s="46">
        <v>16</v>
      </c>
      <c r="AU10" s="46">
        <v>32</v>
      </c>
      <c r="AV10" s="46">
        <v>32</v>
      </c>
      <c r="AW10" s="46">
        <v>21</v>
      </c>
      <c r="AX10" s="46">
        <v>40</v>
      </c>
      <c r="AY10" s="46">
        <v>27</v>
      </c>
      <c r="AZ10" s="46">
        <v>28</v>
      </c>
      <c r="BA10" s="46">
        <v>21</v>
      </c>
      <c r="BB10" s="46">
        <v>19</v>
      </c>
      <c r="BC10" s="46">
        <v>23</v>
      </c>
      <c r="BD10" s="46">
        <v>21</v>
      </c>
      <c r="BE10" s="46">
        <v>31</v>
      </c>
      <c r="BF10" s="56">
        <v>32</v>
      </c>
    </row>
    <row r="11" spans="1:59" ht="24.75" customHeight="1" thickBot="1">
      <c r="A11" s="6"/>
      <c r="B11" s="6"/>
      <c r="C11" s="6"/>
      <c r="D11" s="14" t="s">
        <v>11</v>
      </c>
      <c r="E11" s="137" t="s">
        <v>10</v>
      </c>
      <c r="F11" s="75" t="s">
        <v>9</v>
      </c>
      <c r="G11" s="76" t="s">
        <v>8</v>
      </c>
      <c r="H11" s="107" t="s">
        <v>7</v>
      </c>
      <c r="I11" s="158" t="s">
        <v>56</v>
      </c>
      <c r="J11" s="35" t="s">
        <v>53</v>
      </c>
      <c r="K11" s="157" t="s">
        <v>100</v>
      </c>
      <c r="L11" s="57" t="s">
        <v>54</v>
      </c>
      <c r="M11" s="57" t="s">
        <v>55</v>
      </c>
      <c r="N11" s="57" t="s">
        <v>123</v>
      </c>
      <c r="O11" s="143" t="s">
        <v>142</v>
      </c>
      <c r="P11" s="209" t="s">
        <v>168</v>
      </c>
      <c r="Q11" s="210" t="s">
        <v>58</v>
      </c>
      <c r="R11" s="57" t="s">
        <v>74</v>
      </c>
      <c r="S11" s="47">
        <v>25</v>
      </c>
      <c r="T11" s="48">
        <v>40</v>
      </c>
      <c r="U11" s="48">
        <v>40</v>
      </c>
      <c r="V11" s="48">
        <v>25</v>
      </c>
      <c r="W11" s="48">
        <v>15</v>
      </c>
      <c r="X11" s="48">
        <v>20</v>
      </c>
      <c r="Y11" s="48">
        <v>15</v>
      </c>
      <c r="Z11" s="48">
        <v>25</v>
      </c>
      <c r="AA11" s="48">
        <v>25</v>
      </c>
      <c r="AB11" s="48">
        <v>40</v>
      </c>
      <c r="AC11" s="48">
        <v>40</v>
      </c>
      <c r="AD11" s="48">
        <v>25</v>
      </c>
      <c r="AE11" s="48">
        <v>40</v>
      </c>
      <c r="AF11" s="48">
        <v>40</v>
      </c>
      <c r="AG11" s="48">
        <v>40</v>
      </c>
      <c r="AH11" s="48">
        <v>40</v>
      </c>
      <c r="AI11" s="48">
        <v>15</v>
      </c>
      <c r="AJ11" s="48">
        <v>40</v>
      </c>
      <c r="AK11" s="48">
        <v>40</v>
      </c>
      <c r="AL11" s="48">
        <v>40</v>
      </c>
      <c r="AM11" s="48">
        <v>40</v>
      </c>
      <c r="AN11" s="48">
        <v>25</v>
      </c>
      <c r="AO11" s="48">
        <v>40</v>
      </c>
      <c r="AP11" s="48">
        <v>40</v>
      </c>
      <c r="AQ11" s="48">
        <v>25</v>
      </c>
      <c r="AR11" s="48">
        <v>40</v>
      </c>
      <c r="AS11" s="48">
        <v>40</v>
      </c>
      <c r="AT11" s="48">
        <v>15</v>
      </c>
      <c r="AU11" s="48">
        <v>25</v>
      </c>
      <c r="AV11" s="48">
        <v>40</v>
      </c>
      <c r="AW11" s="48">
        <v>35</v>
      </c>
      <c r="AX11" s="48">
        <v>40</v>
      </c>
      <c r="AY11" s="48">
        <v>40</v>
      </c>
      <c r="AZ11" s="48">
        <v>40</v>
      </c>
      <c r="BA11" s="48">
        <v>40</v>
      </c>
      <c r="BB11" s="48">
        <v>15</v>
      </c>
      <c r="BC11" s="48">
        <v>25</v>
      </c>
      <c r="BD11" s="48">
        <v>40</v>
      </c>
      <c r="BE11" s="48">
        <v>40</v>
      </c>
      <c r="BF11" s="48">
        <v>40</v>
      </c>
      <c r="BG11" s="69"/>
    </row>
    <row r="12" spans="1:61" ht="18" customHeight="1">
      <c r="A12" s="263" t="s">
        <v>540</v>
      </c>
      <c r="B12" s="263"/>
      <c r="C12" s="264"/>
      <c r="D12" s="182">
        <v>1</v>
      </c>
      <c r="E12" s="116" t="s">
        <v>26</v>
      </c>
      <c r="F12" s="102" t="s">
        <v>16</v>
      </c>
      <c r="G12" s="120" t="s">
        <v>79</v>
      </c>
      <c r="H12" s="98">
        <v>78</v>
      </c>
      <c r="I12" s="121">
        <f>H12*100/78</f>
        <v>100</v>
      </c>
      <c r="J12" s="125">
        <f aca="true" t="shared" si="0" ref="J12:J42">H12*100/80</f>
        <v>97.5</v>
      </c>
      <c r="K12" s="123" t="s">
        <v>101</v>
      </c>
      <c r="L12" s="109" t="s">
        <v>107</v>
      </c>
      <c r="M12" s="104" t="s">
        <v>129</v>
      </c>
      <c r="N12" s="104" t="s">
        <v>286</v>
      </c>
      <c r="O12" s="206">
        <v>10</v>
      </c>
      <c r="P12" s="207" t="s">
        <v>172</v>
      </c>
      <c r="Q12" s="208" t="s">
        <v>156</v>
      </c>
      <c r="R12" s="208"/>
      <c r="S12" s="214">
        <v>2</v>
      </c>
      <c r="T12" s="58">
        <v>2</v>
      </c>
      <c r="U12" s="58">
        <v>1</v>
      </c>
      <c r="V12" s="58">
        <v>2</v>
      </c>
      <c r="W12" s="58">
        <v>2</v>
      </c>
      <c r="X12" s="58">
        <v>2</v>
      </c>
      <c r="Y12" s="58">
        <v>2</v>
      </c>
      <c r="Z12" s="58">
        <v>2</v>
      </c>
      <c r="AA12" s="58">
        <v>2</v>
      </c>
      <c r="AB12" s="58">
        <v>2</v>
      </c>
      <c r="AC12" s="58">
        <v>2</v>
      </c>
      <c r="AD12" s="58">
        <v>2</v>
      </c>
      <c r="AE12" s="58">
        <v>2</v>
      </c>
      <c r="AF12" s="58">
        <v>2</v>
      </c>
      <c r="AG12" s="58">
        <v>2</v>
      </c>
      <c r="AH12" s="58">
        <v>2</v>
      </c>
      <c r="AI12" s="58">
        <v>2</v>
      </c>
      <c r="AJ12" s="58">
        <v>2</v>
      </c>
      <c r="AK12" s="58">
        <v>2</v>
      </c>
      <c r="AL12" s="58">
        <v>2</v>
      </c>
      <c r="AM12" s="58">
        <v>2</v>
      </c>
      <c r="AN12" s="58">
        <v>2</v>
      </c>
      <c r="AO12" s="58">
        <v>2</v>
      </c>
      <c r="AP12" s="58">
        <v>2</v>
      </c>
      <c r="AQ12" s="58">
        <v>2</v>
      </c>
      <c r="AR12" s="58">
        <v>2</v>
      </c>
      <c r="AS12" s="58">
        <v>1</v>
      </c>
      <c r="AT12" s="58">
        <v>2</v>
      </c>
      <c r="AU12" s="58">
        <v>2</v>
      </c>
      <c r="AV12" s="58">
        <v>2</v>
      </c>
      <c r="AW12" s="58">
        <v>2</v>
      </c>
      <c r="AX12" s="58">
        <v>2</v>
      </c>
      <c r="AY12" s="58">
        <v>2</v>
      </c>
      <c r="AZ12" s="58">
        <v>2</v>
      </c>
      <c r="BA12" s="58">
        <v>2</v>
      </c>
      <c r="BB12" s="58">
        <v>2</v>
      </c>
      <c r="BC12" s="58">
        <v>2</v>
      </c>
      <c r="BD12" s="58">
        <v>2</v>
      </c>
      <c r="BE12" s="58">
        <v>2</v>
      </c>
      <c r="BF12" s="58">
        <v>2</v>
      </c>
      <c r="BG12" s="64">
        <f>SUM(S12:BF12)</f>
        <v>78</v>
      </c>
      <c r="BI12">
        <f>SUM(S12:BF12)</f>
        <v>78</v>
      </c>
    </row>
    <row r="13" spans="1:61" ht="18" customHeight="1">
      <c r="A13" s="263"/>
      <c r="B13" s="263"/>
      <c r="C13" s="264"/>
      <c r="D13" s="140">
        <v>2</v>
      </c>
      <c r="E13" s="116" t="s">
        <v>25</v>
      </c>
      <c r="F13" s="102" t="s">
        <v>2</v>
      </c>
      <c r="G13" s="120" t="s">
        <v>24</v>
      </c>
      <c r="H13" s="99">
        <v>78</v>
      </c>
      <c r="I13" s="121">
        <f aca="true" t="shared" si="1" ref="I13:I61">H13*100/78</f>
        <v>100</v>
      </c>
      <c r="J13" s="126">
        <f t="shared" si="0"/>
        <v>97.5</v>
      </c>
      <c r="K13" s="123" t="s">
        <v>101</v>
      </c>
      <c r="L13" s="104" t="s">
        <v>112</v>
      </c>
      <c r="M13" s="104" t="s">
        <v>128</v>
      </c>
      <c r="N13" s="104" t="s">
        <v>217</v>
      </c>
      <c r="O13" s="85">
        <v>9.5</v>
      </c>
      <c r="P13" s="105" t="s">
        <v>169</v>
      </c>
      <c r="Q13" s="149" t="s">
        <v>153</v>
      </c>
      <c r="R13" s="149"/>
      <c r="S13" s="214">
        <v>2</v>
      </c>
      <c r="T13" s="214">
        <v>2</v>
      </c>
      <c r="U13" s="214">
        <v>2</v>
      </c>
      <c r="V13" s="214">
        <v>2</v>
      </c>
      <c r="W13" s="214">
        <v>2</v>
      </c>
      <c r="X13" s="214">
        <v>2</v>
      </c>
      <c r="Y13" s="214">
        <v>2</v>
      </c>
      <c r="Z13" s="214">
        <v>2</v>
      </c>
      <c r="AA13" s="214">
        <v>2</v>
      </c>
      <c r="AB13" s="214">
        <v>2</v>
      </c>
      <c r="AC13" s="214">
        <v>2</v>
      </c>
      <c r="AD13" s="58">
        <v>1</v>
      </c>
      <c r="AE13" s="58">
        <v>2</v>
      </c>
      <c r="AF13" s="58">
        <v>2</v>
      </c>
      <c r="AG13" s="58">
        <v>2</v>
      </c>
      <c r="AH13" s="58">
        <v>2</v>
      </c>
      <c r="AI13" s="58">
        <v>2</v>
      </c>
      <c r="AJ13" s="58">
        <v>2</v>
      </c>
      <c r="AK13" s="58">
        <v>2</v>
      </c>
      <c r="AL13" s="58">
        <v>2</v>
      </c>
      <c r="AM13" s="58">
        <v>2</v>
      </c>
      <c r="AN13" s="58">
        <v>2</v>
      </c>
      <c r="AO13" s="58">
        <v>2</v>
      </c>
      <c r="AP13" s="58">
        <v>2</v>
      </c>
      <c r="AQ13" s="58">
        <v>2</v>
      </c>
      <c r="AR13" s="58">
        <v>1</v>
      </c>
      <c r="AS13" s="58">
        <v>2</v>
      </c>
      <c r="AT13" s="58">
        <v>2</v>
      </c>
      <c r="AU13" s="58">
        <v>2</v>
      </c>
      <c r="AV13" s="58">
        <v>2</v>
      </c>
      <c r="AW13" s="58">
        <v>2</v>
      </c>
      <c r="AX13" s="58">
        <v>2</v>
      </c>
      <c r="AY13" s="58">
        <v>2</v>
      </c>
      <c r="AZ13" s="58">
        <v>2</v>
      </c>
      <c r="BA13" s="58">
        <v>2</v>
      </c>
      <c r="BB13" s="58">
        <v>2</v>
      </c>
      <c r="BC13" s="58">
        <v>2</v>
      </c>
      <c r="BD13" s="58">
        <v>2</v>
      </c>
      <c r="BE13" s="58">
        <v>2</v>
      </c>
      <c r="BF13" s="58">
        <v>2</v>
      </c>
      <c r="BG13" s="64">
        <f aca="true" t="shared" si="2" ref="BG13:BG55">SUM(S13:BF13)</f>
        <v>78</v>
      </c>
      <c r="BI13">
        <f aca="true" t="shared" si="3" ref="BI13:BI55">SUM(S13:BF13)</f>
        <v>78</v>
      </c>
    </row>
    <row r="14" spans="1:61" ht="18" customHeight="1">
      <c r="A14" s="135"/>
      <c r="B14" s="135"/>
      <c r="C14" s="135"/>
      <c r="D14" s="140">
        <v>3</v>
      </c>
      <c r="E14" s="116" t="s">
        <v>23</v>
      </c>
      <c r="F14" s="102" t="s">
        <v>1</v>
      </c>
      <c r="G14" s="120" t="s">
        <v>90</v>
      </c>
      <c r="H14" s="99">
        <v>77</v>
      </c>
      <c r="I14" s="121">
        <f t="shared" si="1"/>
        <v>98.71794871794872</v>
      </c>
      <c r="J14" s="126">
        <f t="shared" si="0"/>
        <v>96.25</v>
      </c>
      <c r="K14" s="123" t="s">
        <v>101</v>
      </c>
      <c r="L14" s="104" t="s">
        <v>116</v>
      </c>
      <c r="M14" s="104" t="s">
        <v>138</v>
      </c>
      <c r="N14" s="104" t="s">
        <v>294</v>
      </c>
      <c r="O14" s="85" t="s">
        <v>148</v>
      </c>
      <c r="P14" s="105" t="s">
        <v>178</v>
      </c>
      <c r="Q14" s="149" t="s">
        <v>61</v>
      </c>
      <c r="R14" s="149"/>
      <c r="S14" s="214">
        <v>2</v>
      </c>
      <c r="T14" s="214">
        <v>2</v>
      </c>
      <c r="U14" s="214">
        <v>2</v>
      </c>
      <c r="V14" s="214">
        <v>2</v>
      </c>
      <c r="W14" s="214">
        <v>2</v>
      </c>
      <c r="X14" s="214">
        <v>2</v>
      </c>
      <c r="Y14" s="214">
        <v>2</v>
      </c>
      <c r="Z14" s="214">
        <v>2</v>
      </c>
      <c r="AA14" s="214">
        <v>2</v>
      </c>
      <c r="AB14" s="58">
        <v>1</v>
      </c>
      <c r="AC14" s="214">
        <v>2</v>
      </c>
      <c r="AD14" s="214">
        <v>2</v>
      </c>
      <c r="AE14" s="214">
        <v>2</v>
      </c>
      <c r="AF14" s="214">
        <v>2</v>
      </c>
      <c r="AG14" s="214">
        <v>2</v>
      </c>
      <c r="AH14" s="214">
        <v>2</v>
      </c>
      <c r="AI14" s="214">
        <v>2</v>
      </c>
      <c r="AJ14" s="214">
        <v>2</v>
      </c>
      <c r="AK14" s="214">
        <v>2</v>
      </c>
      <c r="AL14" s="214">
        <v>2</v>
      </c>
      <c r="AM14" s="214">
        <v>2</v>
      </c>
      <c r="AN14" s="214">
        <v>2</v>
      </c>
      <c r="AO14" s="214">
        <v>2</v>
      </c>
      <c r="AP14" s="214">
        <v>2</v>
      </c>
      <c r="AQ14" s="214">
        <v>2</v>
      </c>
      <c r="AR14" s="214">
        <v>2</v>
      </c>
      <c r="AS14" s="58">
        <v>1</v>
      </c>
      <c r="AT14" s="58">
        <v>2</v>
      </c>
      <c r="AU14" s="58">
        <v>2</v>
      </c>
      <c r="AV14" s="58">
        <v>1</v>
      </c>
      <c r="AW14" s="58">
        <v>2</v>
      </c>
      <c r="AX14" s="58">
        <v>2</v>
      </c>
      <c r="AY14" s="58">
        <v>2</v>
      </c>
      <c r="AZ14" s="58">
        <v>2</v>
      </c>
      <c r="BA14" s="58">
        <v>2</v>
      </c>
      <c r="BB14" s="58">
        <v>2</v>
      </c>
      <c r="BC14" s="58">
        <v>2</v>
      </c>
      <c r="BD14" s="58">
        <v>2</v>
      </c>
      <c r="BE14" s="58">
        <v>2</v>
      </c>
      <c r="BF14" s="58">
        <v>2</v>
      </c>
      <c r="BG14" s="64">
        <f t="shared" si="2"/>
        <v>77</v>
      </c>
      <c r="BI14">
        <f t="shared" si="3"/>
        <v>77</v>
      </c>
    </row>
    <row r="15" spans="1:61" ht="18" customHeight="1">
      <c r="A15" s="135"/>
      <c r="B15" s="135"/>
      <c r="C15" s="135"/>
      <c r="D15" s="172">
        <v>4</v>
      </c>
      <c r="E15" s="116" t="s">
        <v>388</v>
      </c>
      <c r="F15" s="102" t="s">
        <v>389</v>
      </c>
      <c r="G15" s="120" t="s">
        <v>390</v>
      </c>
      <c r="H15" s="99">
        <v>75</v>
      </c>
      <c r="I15" s="121">
        <f t="shared" si="1"/>
        <v>96.15384615384616</v>
      </c>
      <c r="J15" s="126">
        <f t="shared" si="0"/>
        <v>93.75</v>
      </c>
      <c r="K15" s="124" t="s">
        <v>101</v>
      </c>
      <c r="L15" s="104" t="s">
        <v>353</v>
      </c>
      <c r="M15" s="104" t="s">
        <v>437</v>
      </c>
      <c r="N15" s="104" t="s">
        <v>438</v>
      </c>
      <c r="O15" s="85" t="s">
        <v>436</v>
      </c>
      <c r="P15" s="105" t="s">
        <v>174</v>
      </c>
      <c r="Q15" s="149" t="s">
        <v>439</v>
      </c>
      <c r="R15" s="149"/>
      <c r="S15" s="214">
        <v>2</v>
      </c>
      <c r="T15" s="214">
        <v>2</v>
      </c>
      <c r="U15" s="214">
        <v>2</v>
      </c>
      <c r="V15" s="214">
        <v>2</v>
      </c>
      <c r="W15" s="214">
        <v>2</v>
      </c>
      <c r="X15" s="214">
        <v>2</v>
      </c>
      <c r="Y15" s="214">
        <v>2</v>
      </c>
      <c r="Z15" s="58">
        <v>1</v>
      </c>
      <c r="AA15" s="214">
        <v>2</v>
      </c>
      <c r="AB15" s="214">
        <v>2</v>
      </c>
      <c r="AC15" s="214">
        <v>2</v>
      </c>
      <c r="AD15" s="214">
        <v>2</v>
      </c>
      <c r="AE15" s="214">
        <v>2</v>
      </c>
      <c r="AF15" s="58">
        <v>1</v>
      </c>
      <c r="AG15" s="214">
        <v>2</v>
      </c>
      <c r="AH15" s="58">
        <v>1</v>
      </c>
      <c r="AI15" s="214">
        <v>2</v>
      </c>
      <c r="AJ15" s="214">
        <v>2</v>
      </c>
      <c r="AK15" s="214">
        <v>2</v>
      </c>
      <c r="AL15" s="214">
        <v>2</v>
      </c>
      <c r="AM15" s="214">
        <v>2</v>
      </c>
      <c r="AN15" s="214">
        <v>2</v>
      </c>
      <c r="AO15" s="214">
        <v>2</v>
      </c>
      <c r="AP15" s="214">
        <v>2</v>
      </c>
      <c r="AQ15" s="214">
        <v>2</v>
      </c>
      <c r="AR15" s="58">
        <v>1</v>
      </c>
      <c r="AS15" s="58">
        <v>2</v>
      </c>
      <c r="AT15" s="58">
        <v>2</v>
      </c>
      <c r="AU15" s="58">
        <v>2</v>
      </c>
      <c r="AV15" s="58">
        <v>2</v>
      </c>
      <c r="AW15" s="58">
        <v>2</v>
      </c>
      <c r="AX15" s="58">
        <v>2</v>
      </c>
      <c r="AY15" s="58">
        <v>1</v>
      </c>
      <c r="AZ15" s="58">
        <v>2</v>
      </c>
      <c r="BA15" s="58">
        <v>2</v>
      </c>
      <c r="BB15" s="58">
        <v>2</v>
      </c>
      <c r="BC15" s="58">
        <v>2</v>
      </c>
      <c r="BD15" s="58">
        <v>2</v>
      </c>
      <c r="BE15" s="58">
        <v>2</v>
      </c>
      <c r="BF15" s="58">
        <v>2</v>
      </c>
      <c r="BG15" s="64">
        <f t="shared" si="2"/>
        <v>75</v>
      </c>
      <c r="BI15">
        <f t="shared" si="3"/>
        <v>75</v>
      </c>
    </row>
    <row r="16" spans="1:61" ht="18" customHeight="1">
      <c r="A16" s="135"/>
      <c r="B16" s="135"/>
      <c r="C16" s="135"/>
      <c r="D16" s="141">
        <v>4</v>
      </c>
      <c r="E16" s="116" t="s">
        <v>396</v>
      </c>
      <c r="F16" s="102" t="s">
        <v>397</v>
      </c>
      <c r="G16" s="120" t="s">
        <v>398</v>
      </c>
      <c r="H16" s="99">
        <v>75</v>
      </c>
      <c r="I16" s="121">
        <f t="shared" si="1"/>
        <v>96.15384615384616</v>
      </c>
      <c r="J16" s="126">
        <f t="shared" si="0"/>
        <v>93.75</v>
      </c>
      <c r="K16" s="124" t="s">
        <v>101</v>
      </c>
      <c r="L16" s="104" t="s">
        <v>120</v>
      </c>
      <c r="M16" s="104" t="s">
        <v>125</v>
      </c>
      <c r="N16" s="104" t="s">
        <v>443</v>
      </c>
      <c r="O16" s="85">
        <v>9</v>
      </c>
      <c r="P16" s="105" t="s">
        <v>444</v>
      </c>
      <c r="Q16" s="149" t="s">
        <v>66</v>
      </c>
      <c r="R16" s="149"/>
      <c r="S16" s="214">
        <v>2</v>
      </c>
      <c r="T16" s="58">
        <v>1</v>
      </c>
      <c r="U16" s="214">
        <v>2</v>
      </c>
      <c r="V16" s="214">
        <v>2</v>
      </c>
      <c r="W16" s="214">
        <v>2</v>
      </c>
      <c r="X16" s="214">
        <v>2</v>
      </c>
      <c r="Y16" s="214">
        <v>2</v>
      </c>
      <c r="Z16" s="58">
        <v>1</v>
      </c>
      <c r="AA16" s="58">
        <v>2</v>
      </c>
      <c r="AB16" s="58">
        <v>2</v>
      </c>
      <c r="AC16" s="58">
        <v>2</v>
      </c>
      <c r="AD16" s="58">
        <v>2</v>
      </c>
      <c r="AE16" s="58">
        <v>2</v>
      </c>
      <c r="AF16" s="58">
        <v>1</v>
      </c>
      <c r="AG16" s="214">
        <v>2</v>
      </c>
      <c r="AH16" s="214">
        <v>2</v>
      </c>
      <c r="AI16" s="214">
        <v>2</v>
      </c>
      <c r="AJ16" s="214">
        <v>2</v>
      </c>
      <c r="AK16" s="214">
        <v>2</v>
      </c>
      <c r="AL16" s="214">
        <v>2</v>
      </c>
      <c r="AM16" s="214">
        <v>2</v>
      </c>
      <c r="AN16" s="214">
        <v>2</v>
      </c>
      <c r="AO16" s="214">
        <v>2</v>
      </c>
      <c r="AP16" s="214">
        <v>2</v>
      </c>
      <c r="AQ16" s="214">
        <v>2</v>
      </c>
      <c r="AR16" s="214">
        <v>2</v>
      </c>
      <c r="AS16" s="58">
        <v>1</v>
      </c>
      <c r="AT16" s="58">
        <v>1</v>
      </c>
      <c r="AU16" s="58">
        <v>2</v>
      </c>
      <c r="AV16" s="58">
        <v>2</v>
      </c>
      <c r="AW16" s="58">
        <v>2</v>
      </c>
      <c r="AX16" s="58">
        <v>2</v>
      </c>
      <c r="AY16" s="58">
        <v>2</v>
      </c>
      <c r="AZ16" s="58">
        <v>2</v>
      </c>
      <c r="BA16" s="58">
        <v>2</v>
      </c>
      <c r="BB16" s="58">
        <v>2</v>
      </c>
      <c r="BC16" s="58">
        <v>2</v>
      </c>
      <c r="BD16" s="58">
        <v>2</v>
      </c>
      <c r="BE16" s="58">
        <v>2</v>
      </c>
      <c r="BF16" s="58">
        <v>2</v>
      </c>
      <c r="BG16" s="64">
        <f t="shared" si="2"/>
        <v>75</v>
      </c>
      <c r="BI16">
        <f t="shared" si="3"/>
        <v>75</v>
      </c>
    </row>
    <row r="17" spans="1:61" ht="18" customHeight="1">
      <c r="A17" s="135"/>
      <c r="B17" s="135"/>
      <c r="C17" s="135"/>
      <c r="D17" s="141">
        <v>6</v>
      </c>
      <c r="E17" s="116" t="s">
        <v>39</v>
      </c>
      <c r="F17" s="102" t="s">
        <v>4</v>
      </c>
      <c r="G17" s="120" t="s">
        <v>38</v>
      </c>
      <c r="H17" s="99">
        <v>74</v>
      </c>
      <c r="I17" s="121">
        <f t="shared" si="1"/>
        <v>94.87179487179488</v>
      </c>
      <c r="J17" s="126">
        <f t="shared" si="0"/>
        <v>92.5</v>
      </c>
      <c r="K17" s="123" t="s">
        <v>101</v>
      </c>
      <c r="L17" s="104" t="s">
        <v>114</v>
      </c>
      <c r="M17" s="104" t="s">
        <v>136</v>
      </c>
      <c r="N17" s="104" t="s">
        <v>292</v>
      </c>
      <c r="O17" s="85" t="s">
        <v>149</v>
      </c>
      <c r="P17" s="105" t="s">
        <v>169</v>
      </c>
      <c r="Q17" s="149" t="s">
        <v>61</v>
      </c>
      <c r="R17" s="149"/>
      <c r="S17" s="214">
        <v>2</v>
      </c>
      <c r="T17" s="214">
        <v>2</v>
      </c>
      <c r="U17" s="214">
        <v>2</v>
      </c>
      <c r="V17" s="214">
        <v>2</v>
      </c>
      <c r="W17" s="214">
        <v>2</v>
      </c>
      <c r="X17" s="214">
        <v>2</v>
      </c>
      <c r="Y17" s="214">
        <v>2</v>
      </c>
      <c r="Z17" s="214">
        <v>2</v>
      </c>
      <c r="AA17" s="214">
        <v>2</v>
      </c>
      <c r="AB17" s="214">
        <v>2</v>
      </c>
      <c r="AC17" s="214">
        <v>2</v>
      </c>
      <c r="AD17" s="214">
        <v>2</v>
      </c>
      <c r="AE17" s="214">
        <v>2</v>
      </c>
      <c r="AF17" s="58">
        <v>1</v>
      </c>
      <c r="AG17" s="214">
        <v>2</v>
      </c>
      <c r="AH17" s="214">
        <v>2</v>
      </c>
      <c r="AI17" s="214">
        <v>2</v>
      </c>
      <c r="AJ17" s="214">
        <v>2</v>
      </c>
      <c r="AK17" s="58">
        <v>1</v>
      </c>
      <c r="AL17" s="58">
        <v>1</v>
      </c>
      <c r="AM17" s="214">
        <v>2</v>
      </c>
      <c r="AN17" s="214">
        <v>2</v>
      </c>
      <c r="AO17" s="214">
        <v>2</v>
      </c>
      <c r="AP17" s="214">
        <v>2</v>
      </c>
      <c r="AQ17" s="214">
        <v>2</v>
      </c>
      <c r="AR17" s="214">
        <v>2</v>
      </c>
      <c r="AS17" s="58">
        <v>1</v>
      </c>
      <c r="AT17" s="58">
        <v>2</v>
      </c>
      <c r="AU17" s="58">
        <v>2</v>
      </c>
      <c r="AV17" s="58">
        <v>2</v>
      </c>
      <c r="AW17" s="58">
        <v>2</v>
      </c>
      <c r="AX17" s="58">
        <v>2</v>
      </c>
      <c r="AY17" s="58">
        <v>1</v>
      </c>
      <c r="AZ17" s="58">
        <v>1</v>
      </c>
      <c r="BA17" s="58">
        <v>2</v>
      </c>
      <c r="BB17" s="58">
        <v>2</v>
      </c>
      <c r="BC17" s="58">
        <v>2</v>
      </c>
      <c r="BD17" s="58">
        <v>2</v>
      </c>
      <c r="BE17" s="58">
        <v>2</v>
      </c>
      <c r="BF17" s="58">
        <v>2</v>
      </c>
      <c r="BG17" s="64">
        <f t="shared" si="2"/>
        <v>74</v>
      </c>
      <c r="BH17" s="43"/>
      <c r="BI17">
        <f t="shared" si="3"/>
        <v>74</v>
      </c>
    </row>
    <row r="18" spans="1:61" ht="18" customHeight="1">
      <c r="A18" s="135"/>
      <c r="B18" s="135"/>
      <c r="C18" s="135"/>
      <c r="D18" s="172">
        <v>6</v>
      </c>
      <c r="E18" s="116" t="s">
        <v>208</v>
      </c>
      <c r="F18" s="102" t="s">
        <v>27</v>
      </c>
      <c r="G18" s="120" t="s">
        <v>387</v>
      </c>
      <c r="H18" s="99">
        <v>74</v>
      </c>
      <c r="I18" s="121">
        <f t="shared" si="1"/>
        <v>94.87179487179488</v>
      </c>
      <c r="J18" s="126">
        <f t="shared" si="0"/>
        <v>92.5</v>
      </c>
      <c r="K18" s="124" t="s">
        <v>101</v>
      </c>
      <c r="L18" s="104" t="s">
        <v>434</v>
      </c>
      <c r="M18" s="104" t="s">
        <v>124</v>
      </c>
      <c r="N18" s="104" t="s">
        <v>435</v>
      </c>
      <c r="O18" s="85" t="s">
        <v>436</v>
      </c>
      <c r="P18" s="105" t="s">
        <v>174</v>
      </c>
      <c r="Q18" s="149" t="s">
        <v>67</v>
      </c>
      <c r="R18" s="149"/>
      <c r="S18" s="214">
        <v>2</v>
      </c>
      <c r="T18" s="214">
        <v>2</v>
      </c>
      <c r="U18" s="214">
        <v>2</v>
      </c>
      <c r="V18" s="214">
        <v>2</v>
      </c>
      <c r="W18" s="214">
        <v>2</v>
      </c>
      <c r="X18" s="214">
        <v>2</v>
      </c>
      <c r="Y18" s="214">
        <v>2</v>
      </c>
      <c r="Z18" s="58">
        <v>1</v>
      </c>
      <c r="AA18" s="214">
        <v>2</v>
      </c>
      <c r="AB18" s="214">
        <v>2</v>
      </c>
      <c r="AC18" s="214">
        <v>2</v>
      </c>
      <c r="AD18" s="214">
        <v>2</v>
      </c>
      <c r="AE18" s="214">
        <v>2</v>
      </c>
      <c r="AF18" s="214">
        <v>2</v>
      </c>
      <c r="AG18" s="214">
        <v>2</v>
      </c>
      <c r="AH18" s="58">
        <v>1</v>
      </c>
      <c r="AI18" s="214">
        <v>2</v>
      </c>
      <c r="AJ18" s="214">
        <v>2</v>
      </c>
      <c r="AK18" s="58">
        <v>1</v>
      </c>
      <c r="AL18" s="58">
        <v>2</v>
      </c>
      <c r="AM18" s="58">
        <v>2</v>
      </c>
      <c r="AN18" s="58">
        <v>2</v>
      </c>
      <c r="AO18" s="58">
        <v>2</v>
      </c>
      <c r="AP18" s="58">
        <v>1</v>
      </c>
      <c r="AQ18" s="58">
        <v>2</v>
      </c>
      <c r="AR18" s="58">
        <v>2</v>
      </c>
      <c r="AS18" s="58">
        <v>1</v>
      </c>
      <c r="AT18" s="58">
        <v>2</v>
      </c>
      <c r="AU18" s="58">
        <v>2</v>
      </c>
      <c r="AV18" s="58">
        <v>2</v>
      </c>
      <c r="AW18" s="58">
        <v>2</v>
      </c>
      <c r="AX18" s="58">
        <v>2</v>
      </c>
      <c r="AY18" s="58">
        <v>1</v>
      </c>
      <c r="AZ18" s="58">
        <v>2</v>
      </c>
      <c r="BA18" s="58">
        <v>2</v>
      </c>
      <c r="BB18" s="58">
        <v>2</v>
      </c>
      <c r="BC18" s="58">
        <v>2</v>
      </c>
      <c r="BD18" s="58">
        <v>2</v>
      </c>
      <c r="BE18" s="58">
        <v>2</v>
      </c>
      <c r="BF18" s="58">
        <v>2</v>
      </c>
      <c r="BG18" s="64">
        <f t="shared" si="2"/>
        <v>74</v>
      </c>
      <c r="BH18" s="6"/>
      <c r="BI18">
        <f t="shared" si="3"/>
        <v>74</v>
      </c>
    </row>
    <row r="19" spans="1:61" ht="18" customHeight="1">
      <c r="A19" s="135"/>
      <c r="B19" s="135"/>
      <c r="C19" s="135"/>
      <c r="D19" s="141">
        <v>6</v>
      </c>
      <c r="E19" s="153" t="s">
        <v>513</v>
      </c>
      <c r="F19" s="11" t="s">
        <v>229</v>
      </c>
      <c r="G19" s="12" t="s">
        <v>514</v>
      </c>
      <c r="H19" s="99">
        <v>74</v>
      </c>
      <c r="I19" s="121">
        <f t="shared" si="1"/>
        <v>94.87179487179488</v>
      </c>
      <c r="J19" s="126">
        <f t="shared" si="0"/>
        <v>92.5</v>
      </c>
      <c r="K19" s="124" t="s">
        <v>101</v>
      </c>
      <c r="L19" s="154" t="s">
        <v>515</v>
      </c>
      <c r="M19" s="154" t="s">
        <v>128</v>
      </c>
      <c r="N19" s="59"/>
      <c r="O19" s="145" t="s">
        <v>146</v>
      </c>
      <c r="P19" s="59">
        <v>20</v>
      </c>
      <c r="Q19" s="155" t="s">
        <v>516</v>
      </c>
      <c r="R19" s="155"/>
      <c r="S19" s="214">
        <v>2</v>
      </c>
      <c r="T19" s="214">
        <v>2</v>
      </c>
      <c r="U19" s="214">
        <v>2</v>
      </c>
      <c r="V19" s="214">
        <v>2</v>
      </c>
      <c r="W19" s="58">
        <v>1</v>
      </c>
      <c r="X19" s="58">
        <v>2</v>
      </c>
      <c r="Y19" s="58">
        <v>2</v>
      </c>
      <c r="Z19" s="58">
        <v>2</v>
      </c>
      <c r="AA19" s="58">
        <v>2</v>
      </c>
      <c r="AB19" s="58">
        <v>2</v>
      </c>
      <c r="AC19" s="58">
        <v>2</v>
      </c>
      <c r="AD19" s="58">
        <v>2</v>
      </c>
      <c r="AE19" s="58">
        <v>2</v>
      </c>
      <c r="AF19" s="58">
        <v>1</v>
      </c>
      <c r="AG19" s="58">
        <v>1</v>
      </c>
      <c r="AH19" s="58">
        <v>2</v>
      </c>
      <c r="AI19" s="58">
        <v>2</v>
      </c>
      <c r="AJ19" s="58">
        <v>2</v>
      </c>
      <c r="AK19" s="58">
        <v>2</v>
      </c>
      <c r="AL19" s="58">
        <v>2</v>
      </c>
      <c r="AM19" s="58">
        <v>2</v>
      </c>
      <c r="AN19" s="58">
        <v>2</v>
      </c>
      <c r="AO19" s="58">
        <v>2</v>
      </c>
      <c r="AP19" s="58">
        <v>2</v>
      </c>
      <c r="AQ19" s="58">
        <v>2</v>
      </c>
      <c r="AR19" s="58">
        <v>2</v>
      </c>
      <c r="AS19" s="58">
        <v>1</v>
      </c>
      <c r="AT19" s="58">
        <v>2</v>
      </c>
      <c r="AU19" s="58">
        <v>2</v>
      </c>
      <c r="AV19" s="58">
        <v>2</v>
      </c>
      <c r="AW19" s="58">
        <v>2</v>
      </c>
      <c r="AX19" s="58">
        <v>2</v>
      </c>
      <c r="AY19" s="58">
        <v>2</v>
      </c>
      <c r="AZ19" s="58">
        <v>1</v>
      </c>
      <c r="BA19" s="58">
        <v>2</v>
      </c>
      <c r="BB19" s="58">
        <v>2</v>
      </c>
      <c r="BC19" s="58">
        <v>2</v>
      </c>
      <c r="BD19" s="58">
        <v>2</v>
      </c>
      <c r="BE19" s="58">
        <v>1</v>
      </c>
      <c r="BF19" s="58">
        <v>2</v>
      </c>
      <c r="BG19" s="64">
        <f t="shared" si="2"/>
        <v>74</v>
      </c>
      <c r="BI19">
        <f t="shared" si="3"/>
        <v>74</v>
      </c>
    </row>
    <row r="20" spans="1:61" ht="18" customHeight="1">
      <c r="A20" s="135"/>
      <c r="B20" s="135"/>
      <c r="C20" s="135"/>
      <c r="D20" s="141">
        <v>9</v>
      </c>
      <c r="E20" s="153" t="s">
        <v>517</v>
      </c>
      <c r="F20" s="11" t="s">
        <v>6</v>
      </c>
      <c r="G20" s="12" t="s">
        <v>518</v>
      </c>
      <c r="H20" s="99">
        <v>73</v>
      </c>
      <c r="I20" s="121">
        <f t="shared" si="1"/>
        <v>93.58974358974359</v>
      </c>
      <c r="J20" s="126">
        <f t="shared" si="0"/>
        <v>91.25</v>
      </c>
      <c r="K20" s="124" t="s">
        <v>101</v>
      </c>
      <c r="L20" s="154" t="s">
        <v>519</v>
      </c>
      <c r="M20" s="154" t="s">
        <v>131</v>
      </c>
      <c r="N20" s="154" t="s">
        <v>520</v>
      </c>
      <c r="O20" s="145" t="s">
        <v>145</v>
      </c>
      <c r="P20" s="59" t="s">
        <v>521</v>
      </c>
      <c r="Q20" s="155" t="s">
        <v>61</v>
      </c>
      <c r="R20" s="155"/>
      <c r="S20" s="214">
        <v>1</v>
      </c>
      <c r="T20" s="58">
        <v>2</v>
      </c>
      <c r="U20" s="58">
        <v>2</v>
      </c>
      <c r="V20" s="58">
        <v>2</v>
      </c>
      <c r="W20" s="58">
        <v>1</v>
      </c>
      <c r="X20" s="58">
        <v>2</v>
      </c>
      <c r="Y20" s="58">
        <v>2</v>
      </c>
      <c r="Z20" s="58">
        <v>2</v>
      </c>
      <c r="AA20" s="58">
        <v>2</v>
      </c>
      <c r="AB20" s="58">
        <v>2</v>
      </c>
      <c r="AC20" s="58">
        <v>2</v>
      </c>
      <c r="AD20" s="58">
        <v>2</v>
      </c>
      <c r="AE20" s="58">
        <v>1</v>
      </c>
      <c r="AF20" s="58">
        <v>1</v>
      </c>
      <c r="AG20" s="58">
        <v>1</v>
      </c>
      <c r="AH20" s="58">
        <v>2</v>
      </c>
      <c r="AI20" s="58">
        <v>2</v>
      </c>
      <c r="AJ20" s="58">
        <v>2</v>
      </c>
      <c r="AK20" s="58">
        <v>2</v>
      </c>
      <c r="AL20" s="58">
        <v>1</v>
      </c>
      <c r="AM20" s="58">
        <v>2</v>
      </c>
      <c r="AN20" s="58">
        <v>2</v>
      </c>
      <c r="AO20" s="58">
        <v>2</v>
      </c>
      <c r="AP20" s="58">
        <v>2</v>
      </c>
      <c r="AQ20" s="58">
        <v>2</v>
      </c>
      <c r="AR20" s="58">
        <v>2</v>
      </c>
      <c r="AS20" s="58">
        <v>1</v>
      </c>
      <c r="AT20" s="58">
        <v>2</v>
      </c>
      <c r="AU20" s="58">
        <v>2</v>
      </c>
      <c r="AV20" s="58">
        <v>2</v>
      </c>
      <c r="AW20" s="58">
        <v>2</v>
      </c>
      <c r="AX20" s="58">
        <v>2</v>
      </c>
      <c r="AY20" s="58">
        <v>2</v>
      </c>
      <c r="AZ20" s="58">
        <v>2</v>
      </c>
      <c r="BA20" s="58">
        <v>2</v>
      </c>
      <c r="BB20" s="58">
        <v>2</v>
      </c>
      <c r="BC20" s="58">
        <v>2</v>
      </c>
      <c r="BD20" s="58">
        <v>2</v>
      </c>
      <c r="BE20" s="58">
        <v>2</v>
      </c>
      <c r="BF20" s="58">
        <v>2</v>
      </c>
      <c r="BG20" s="64">
        <f t="shared" si="2"/>
        <v>73</v>
      </c>
      <c r="BI20">
        <f t="shared" si="3"/>
        <v>73</v>
      </c>
    </row>
    <row r="21" spans="1:61" ht="18" customHeight="1">
      <c r="A21" s="135"/>
      <c r="B21" s="135"/>
      <c r="C21" s="135"/>
      <c r="D21" s="141">
        <v>10</v>
      </c>
      <c r="E21" s="153" t="s">
        <v>517</v>
      </c>
      <c r="F21" s="11" t="s">
        <v>244</v>
      </c>
      <c r="G21" s="12" t="s">
        <v>522</v>
      </c>
      <c r="H21" s="99">
        <v>72</v>
      </c>
      <c r="I21" s="121">
        <f t="shared" si="1"/>
        <v>92.3076923076923</v>
      </c>
      <c r="J21" s="126">
        <f t="shared" si="0"/>
        <v>90</v>
      </c>
      <c r="K21" s="124" t="s">
        <v>101</v>
      </c>
      <c r="L21" s="154" t="s">
        <v>523</v>
      </c>
      <c r="M21" s="154" t="s">
        <v>131</v>
      </c>
      <c r="N21" s="59">
        <v>6500</v>
      </c>
      <c r="O21" s="145" t="s">
        <v>146</v>
      </c>
      <c r="P21" s="59" t="s">
        <v>524</v>
      </c>
      <c r="Q21" s="155" t="s">
        <v>61</v>
      </c>
      <c r="R21" s="155"/>
      <c r="S21" s="214">
        <v>2</v>
      </c>
      <c r="T21" s="214">
        <v>2</v>
      </c>
      <c r="U21" s="214">
        <v>2</v>
      </c>
      <c r="V21" s="214">
        <v>2</v>
      </c>
      <c r="W21" s="214">
        <v>2</v>
      </c>
      <c r="X21" s="214">
        <v>2</v>
      </c>
      <c r="Y21" s="58">
        <v>1</v>
      </c>
      <c r="Z21" s="58">
        <v>2</v>
      </c>
      <c r="AA21" s="58">
        <v>2</v>
      </c>
      <c r="AB21" s="58">
        <v>2</v>
      </c>
      <c r="AC21" s="58">
        <v>2</v>
      </c>
      <c r="AD21" s="58">
        <v>2</v>
      </c>
      <c r="AE21" s="58">
        <v>2</v>
      </c>
      <c r="AF21" s="58">
        <v>2</v>
      </c>
      <c r="AG21" s="58">
        <v>2</v>
      </c>
      <c r="AH21" s="58">
        <v>2</v>
      </c>
      <c r="AI21" s="58">
        <v>2</v>
      </c>
      <c r="AJ21" s="58">
        <v>2</v>
      </c>
      <c r="AK21" s="58">
        <v>2</v>
      </c>
      <c r="AL21" s="58">
        <v>2</v>
      </c>
      <c r="AM21" s="58">
        <v>1</v>
      </c>
      <c r="AN21" s="58">
        <v>2</v>
      </c>
      <c r="AO21" s="58">
        <v>2</v>
      </c>
      <c r="AP21" s="58">
        <v>1</v>
      </c>
      <c r="AQ21" s="58">
        <v>2</v>
      </c>
      <c r="AR21" s="58">
        <v>2</v>
      </c>
      <c r="AS21" s="58">
        <v>2</v>
      </c>
      <c r="AT21" s="58">
        <v>1</v>
      </c>
      <c r="AU21" s="58">
        <v>2</v>
      </c>
      <c r="AV21" s="58">
        <v>1</v>
      </c>
      <c r="AW21" s="58">
        <v>2</v>
      </c>
      <c r="AX21" s="58">
        <v>1</v>
      </c>
      <c r="AY21" s="58">
        <v>2</v>
      </c>
      <c r="AZ21" s="58">
        <v>2</v>
      </c>
      <c r="BA21" s="58">
        <v>2</v>
      </c>
      <c r="BB21" s="58">
        <v>1</v>
      </c>
      <c r="BC21" s="58">
        <v>1</v>
      </c>
      <c r="BD21" s="58">
        <v>2</v>
      </c>
      <c r="BE21" s="58">
        <v>2</v>
      </c>
      <c r="BF21" s="58">
        <v>2</v>
      </c>
      <c r="BG21" s="64">
        <f t="shared" si="2"/>
        <v>72</v>
      </c>
      <c r="BI21">
        <f t="shared" si="3"/>
        <v>72</v>
      </c>
    </row>
    <row r="22" spans="1:61" ht="18" customHeight="1">
      <c r="A22" s="135"/>
      <c r="B22" s="135"/>
      <c r="C22" s="135"/>
      <c r="D22" s="172">
        <v>10</v>
      </c>
      <c r="E22" s="116" t="s">
        <v>28</v>
      </c>
      <c r="F22" s="102" t="s">
        <v>27</v>
      </c>
      <c r="G22" s="120" t="s">
        <v>29</v>
      </c>
      <c r="H22" s="99">
        <v>72</v>
      </c>
      <c r="I22" s="121">
        <f t="shared" si="1"/>
        <v>92.3076923076923</v>
      </c>
      <c r="J22" s="126">
        <f t="shared" si="0"/>
        <v>90</v>
      </c>
      <c r="K22" s="123" t="s">
        <v>101</v>
      </c>
      <c r="L22" s="104" t="s">
        <v>105</v>
      </c>
      <c r="M22" s="104" t="s">
        <v>127</v>
      </c>
      <c r="N22" s="104" t="s">
        <v>284</v>
      </c>
      <c r="O22" s="85">
        <v>10</v>
      </c>
      <c r="P22" s="105">
        <v>22</v>
      </c>
      <c r="Q22" s="149" t="s">
        <v>153</v>
      </c>
      <c r="R22" s="149"/>
      <c r="S22" s="214">
        <v>2</v>
      </c>
      <c r="T22" s="58">
        <v>1</v>
      </c>
      <c r="U22" s="58">
        <v>2</v>
      </c>
      <c r="V22" s="58">
        <v>2</v>
      </c>
      <c r="W22" s="58">
        <v>2</v>
      </c>
      <c r="X22" s="58">
        <v>2</v>
      </c>
      <c r="Y22" s="58">
        <v>2</v>
      </c>
      <c r="Z22" s="58">
        <v>1</v>
      </c>
      <c r="AA22" s="58">
        <v>2</v>
      </c>
      <c r="AB22" s="58">
        <v>2</v>
      </c>
      <c r="AC22" s="58">
        <v>2</v>
      </c>
      <c r="AD22" s="58">
        <v>2</v>
      </c>
      <c r="AE22" s="58">
        <v>2</v>
      </c>
      <c r="AF22" s="58">
        <v>1</v>
      </c>
      <c r="AG22" s="58">
        <v>2</v>
      </c>
      <c r="AH22" s="58">
        <v>2</v>
      </c>
      <c r="AI22" s="58">
        <v>2</v>
      </c>
      <c r="AJ22" s="58">
        <v>2</v>
      </c>
      <c r="AK22" s="58">
        <v>2</v>
      </c>
      <c r="AL22" s="58">
        <v>2</v>
      </c>
      <c r="AM22" s="58">
        <v>2</v>
      </c>
      <c r="AN22" s="58">
        <v>2</v>
      </c>
      <c r="AO22" s="58">
        <v>2</v>
      </c>
      <c r="AP22" s="58">
        <v>2</v>
      </c>
      <c r="AQ22" s="58">
        <v>2</v>
      </c>
      <c r="AR22" s="58">
        <v>1</v>
      </c>
      <c r="AS22" s="58">
        <v>2</v>
      </c>
      <c r="AT22" s="58">
        <v>2</v>
      </c>
      <c r="AU22" s="58">
        <v>2</v>
      </c>
      <c r="AV22" s="58">
        <v>2</v>
      </c>
      <c r="AW22" s="58">
        <v>2</v>
      </c>
      <c r="AX22" s="58">
        <v>2</v>
      </c>
      <c r="AY22" s="58">
        <v>0</v>
      </c>
      <c r="AZ22" s="58">
        <v>1</v>
      </c>
      <c r="BA22" s="58">
        <v>2</v>
      </c>
      <c r="BB22" s="58">
        <v>2</v>
      </c>
      <c r="BC22" s="58">
        <v>2</v>
      </c>
      <c r="BD22" s="58">
        <v>2</v>
      </c>
      <c r="BE22" s="58">
        <v>2</v>
      </c>
      <c r="BF22" s="58">
        <v>1</v>
      </c>
      <c r="BG22" s="64">
        <f t="shared" si="2"/>
        <v>72</v>
      </c>
      <c r="BI22">
        <f t="shared" si="3"/>
        <v>72</v>
      </c>
    </row>
    <row r="23" spans="1:61" ht="18" customHeight="1">
      <c r="A23" s="135"/>
      <c r="B23" s="135"/>
      <c r="C23" s="135"/>
      <c r="D23" s="141">
        <v>12</v>
      </c>
      <c r="E23" s="116" t="s">
        <v>37</v>
      </c>
      <c r="F23" s="102" t="s">
        <v>6</v>
      </c>
      <c r="G23" s="120" t="s">
        <v>81</v>
      </c>
      <c r="H23" s="99">
        <v>71</v>
      </c>
      <c r="I23" s="121">
        <f t="shared" si="1"/>
        <v>91.02564102564102</v>
      </c>
      <c r="J23" s="126">
        <f t="shared" si="0"/>
        <v>88.75</v>
      </c>
      <c r="K23" s="123" t="s">
        <v>101</v>
      </c>
      <c r="L23" s="104" t="s">
        <v>109</v>
      </c>
      <c r="M23" s="104" t="s">
        <v>131</v>
      </c>
      <c r="N23" s="104" t="s">
        <v>288</v>
      </c>
      <c r="O23" s="85" t="s">
        <v>146</v>
      </c>
      <c r="P23" s="105" t="s">
        <v>169</v>
      </c>
      <c r="Q23" s="149" t="s">
        <v>66</v>
      </c>
      <c r="R23" s="149"/>
      <c r="S23" s="214">
        <v>2</v>
      </c>
      <c r="T23" s="214">
        <v>2</v>
      </c>
      <c r="U23" s="58">
        <v>1</v>
      </c>
      <c r="V23" s="58">
        <v>2</v>
      </c>
      <c r="W23" s="58">
        <v>1</v>
      </c>
      <c r="X23" s="58">
        <v>2</v>
      </c>
      <c r="Y23" s="58">
        <v>2</v>
      </c>
      <c r="Z23" s="58">
        <v>2</v>
      </c>
      <c r="AA23" s="58">
        <v>1</v>
      </c>
      <c r="AB23" s="58">
        <v>2</v>
      </c>
      <c r="AC23" s="58">
        <v>2</v>
      </c>
      <c r="AD23" s="58">
        <v>2</v>
      </c>
      <c r="AE23" s="58">
        <v>2</v>
      </c>
      <c r="AF23" s="58">
        <v>1</v>
      </c>
      <c r="AG23" s="58">
        <v>2</v>
      </c>
      <c r="AH23" s="58">
        <v>2</v>
      </c>
      <c r="AI23" s="58">
        <v>2</v>
      </c>
      <c r="AJ23" s="58">
        <v>2</v>
      </c>
      <c r="AK23" s="58">
        <v>2</v>
      </c>
      <c r="AL23" s="58">
        <v>2</v>
      </c>
      <c r="AM23" s="58">
        <v>2</v>
      </c>
      <c r="AN23" s="58">
        <v>2</v>
      </c>
      <c r="AO23" s="58">
        <v>2</v>
      </c>
      <c r="AP23" s="58">
        <v>1</v>
      </c>
      <c r="AQ23" s="58">
        <v>2</v>
      </c>
      <c r="AR23" s="58">
        <v>2</v>
      </c>
      <c r="AS23" s="58">
        <v>1</v>
      </c>
      <c r="AT23" s="58">
        <v>1</v>
      </c>
      <c r="AU23" s="58">
        <v>2</v>
      </c>
      <c r="AV23" s="58">
        <v>2</v>
      </c>
      <c r="AW23" s="58">
        <v>2</v>
      </c>
      <c r="AX23" s="58">
        <v>1</v>
      </c>
      <c r="AY23" s="58">
        <v>1</v>
      </c>
      <c r="AZ23" s="58">
        <v>2</v>
      </c>
      <c r="BA23" s="58">
        <v>2</v>
      </c>
      <c r="BB23" s="58">
        <v>2</v>
      </c>
      <c r="BC23" s="58">
        <v>2</v>
      </c>
      <c r="BD23" s="58">
        <v>2</v>
      </c>
      <c r="BE23" s="58">
        <v>2</v>
      </c>
      <c r="BF23" s="58">
        <v>2</v>
      </c>
      <c r="BG23" s="64">
        <f t="shared" si="2"/>
        <v>71</v>
      </c>
      <c r="BI23">
        <f t="shared" si="3"/>
        <v>71</v>
      </c>
    </row>
    <row r="24" spans="1:61" ht="18" customHeight="1">
      <c r="A24" s="135"/>
      <c r="B24" s="135"/>
      <c r="C24" s="135"/>
      <c r="D24" s="172">
        <v>12</v>
      </c>
      <c r="E24" s="116" t="s">
        <v>261</v>
      </c>
      <c r="F24" s="102" t="s">
        <v>271</v>
      </c>
      <c r="G24" s="120" t="s">
        <v>272</v>
      </c>
      <c r="H24" s="177">
        <v>71</v>
      </c>
      <c r="I24" s="121">
        <f t="shared" si="1"/>
        <v>91.02564102564102</v>
      </c>
      <c r="J24" s="126">
        <f t="shared" si="0"/>
        <v>88.75</v>
      </c>
      <c r="K24" s="124" t="s">
        <v>101</v>
      </c>
      <c r="L24" s="104" t="s">
        <v>282</v>
      </c>
      <c r="M24" s="104" t="s">
        <v>139</v>
      </c>
      <c r="N24" s="104" t="s">
        <v>295</v>
      </c>
      <c r="O24" s="85">
        <v>10</v>
      </c>
      <c r="P24" s="105">
        <v>25</v>
      </c>
      <c r="Q24" s="149" t="s">
        <v>70</v>
      </c>
      <c r="R24" s="149"/>
      <c r="S24" s="214">
        <v>2</v>
      </c>
      <c r="T24" s="214">
        <v>2</v>
      </c>
      <c r="U24" s="214">
        <v>2</v>
      </c>
      <c r="V24" s="214">
        <v>2</v>
      </c>
      <c r="W24" s="214">
        <v>2</v>
      </c>
      <c r="X24" s="214">
        <v>2</v>
      </c>
      <c r="Y24" s="214">
        <v>2</v>
      </c>
      <c r="Z24" s="214">
        <v>2</v>
      </c>
      <c r="AA24" s="58">
        <v>0</v>
      </c>
      <c r="AB24" s="58">
        <v>1</v>
      </c>
      <c r="AC24" s="58">
        <v>2</v>
      </c>
      <c r="AD24" s="58">
        <v>2</v>
      </c>
      <c r="AE24" s="58">
        <v>2</v>
      </c>
      <c r="AF24" s="58">
        <v>1</v>
      </c>
      <c r="AG24" s="58">
        <v>2</v>
      </c>
      <c r="AH24" s="58">
        <v>2</v>
      </c>
      <c r="AI24" s="58">
        <v>1</v>
      </c>
      <c r="AJ24" s="58">
        <v>2</v>
      </c>
      <c r="AK24" s="58">
        <v>2</v>
      </c>
      <c r="AL24" s="58">
        <v>2</v>
      </c>
      <c r="AM24" s="58">
        <v>1</v>
      </c>
      <c r="AN24" s="58">
        <v>2</v>
      </c>
      <c r="AO24" s="58">
        <v>2</v>
      </c>
      <c r="AP24" s="58">
        <v>2</v>
      </c>
      <c r="AQ24" s="58">
        <v>2</v>
      </c>
      <c r="AR24" s="58">
        <v>2</v>
      </c>
      <c r="AS24" s="58">
        <v>1</v>
      </c>
      <c r="AT24" s="58">
        <v>2</v>
      </c>
      <c r="AU24" s="58">
        <v>2</v>
      </c>
      <c r="AV24" s="58">
        <v>2</v>
      </c>
      <c r="AW24" s="58">
        <v>2</v>
      </c>
      <c r="AX24" s="58">
        <v>2</v>
      </c>
      <c r="AY24" s="58">
        <v>2</v>
      </c>
      <c r="AZ24" s="58">
        <v>2</v>
      </c>
      <c r="BA24" s="58">
        <v>2</v>
      </c>
      <c r="BB24" s="58">
        <v>2</v>
      </c>
      <c r="BC24" s="58">
        <v>1</v>
      </c>
      <c r="BD24" s="58">
        <v>2</v>
      </c>
      <c r="BE24" s="58">
        <v>1</v>
      </c>
      <c r="BF24" s="58">
        <v>2</v>
      </c>
      <c r="BG24" s="64">
        <f t="shared" si="2"/>
        <v>71</v>
      </c>
      <c r="BI24">
        <f t="shared" si="3"/>
        <v>71</v>
      </c>
    </row>
    <row r="25" spans="1:61" ht="18" customHeight="1">
      <c r="A25" s="135"/>
      <c r="B25" s="135"/>
      <c r="C25" s="135"/>
      <c r="D25" s="141">
        <v>14</v>
      </c>
      <c r="E25" s="116" t="s">
        <v>257</v>
      </c>
      <c r="F25" s="102" t="s">
        <v>263</v>
      </c>
      <c r="G25" s="120" t="s">
        <v>80</v>
      </c>
      <c r="H25" s="99">
        <v>70</v>
      </c>
      <c r="I25" s="121">
        <f t="shared" si="1"/>
        <v>89.74358974358974</v>
      </c>
      <c r="J25" s="126">
        <f t="shared" si="0"/>
        <v>87.5</v>
      </c>
      <c r="K25" s="123" t="s">
        <v>101</v>
      </c>
      <c r="L25" s="104" t="s">
        <v>108</v>
      </c>
      <c r="M25" s="104" t="s">
        <v>130</v>
      </c>
      <c r="N25" s="104" t="s">
        <v>287</v>
      </c>
      <c r="O25" s="85" t="s">
        <v>145</v>
      </c>
      <c r="P25" s="105" t="s">
        <v>173</v>
      </c>
      <c r="Q25" s="149" t="s">
        <v>157</v>
      </c>
      <c r="R25" s="149"/>
      <c r="S25" s="214">
        <v>2</v>
      </c>
      <c r="T25" s="214">
        <v>2</v>
      </c>
      <c r="U25" s="214">
        <v>2</v>
      </c>
      <c r="V25" s="214">
        <v>2</v>
      </c>
      <c r="W25" s="214">
        <v>2</v>
      </c>
      <c r="X25" s="214">
        <v>2</v>
      </c>
      <c r="Y25" s="214">
        <v>2</v>
      </c>
      <c r="Z25" s="214">
        <v>2</v>
      </c>
      <c r="AA25" s="58">
        <v>1</v>
      </c>
      <c r="AB25" s="58">
        <v>2</v>
      </c>
      <c r="AC25" s="58">
        <v>2</v>
      </c>
      <c r="AD25" s="58">
        <v>2</v>
      </c>
      <c r="AE25" s="58">
        <v>1</v>
      </c>
      <c r="AF25" s="58">
        <v>2</v>
      </c>
      <c r="AG25" s="58">
        <v>2</v>
      </c>
      <c r="AH25" s="58">
        <v>2</v>
      </c>
      <c r="AI25" s="58">
        <v>1</v>
      </c>
      <c r="AJ25" s="58">
        <v>2</v>
      </c>
      <c r="AK25" s="58">
        <v>1</v>
      </c>
      <c r="AL25" s="58">
        <v>2</v>
      </c>
      <c r="AM25" s="58">
        <v>1</v>
      </c>
      <c r="AN25" s="58">
        <v>2</v>
      </c>
      <c r="AO25" s="58">
        <v>2</v>
      </c>
      <c r="AP25" s="58">
        <v>0</v>
      </c>
      <c r="AQ25" s="58">
        <v>2</v>
      </c>
      <c r="AR25" s="58">
        <v>2</v>
      </c>
      <c r="AS25" s="58">
        <v>1</v>
      </c>
      <c r="AT25" s="58">
        <v>2</v>
      </c>
      <c r="AU25" s="58">
        <v>1</v>
      </c>
      <c r="AV25" s="58">
        <v>2</v>
      </c>
      <c r="AW25" s="58">
        <v>2</v>
      </c>
      <c r="AX25" s="58">
        <v>2</v>
      </c>
      <c r="AY25" s="58">
        <v>2</v>
      </c>
      <c r="AZ25" s="58">
        <v>2</v>
      </c>
      <c r="BA25" s="58">
        <v>2</v>
      </c>
      <c r="BB25" s="58">
        <v>2</v>
      </c>
      <c r="BC25" s="58">
        <v>2</v>
      </c>
      <c r="BD25" s="58">
        <v>2</v>
      </c>
      <c r="BE25" s="58">
        <v>1</v>
      </c>
      <c r="BF25" s="58">
        <v>2</v>
      </c>
      <c r="BG25" s="64">
        <f t="shared" si="2"/>
        <v>70</v>
      </c>
      <c r="BI25">
        <f t="shared" si="3"/>
        <v>70</v>
      </c>
    </row>
    <row r="26" spans="1:61" ht="18" customHeight="1">
      <c r="A26" s="135"/>
      <c r="B26" s="135"/>
      <c r="C26" s="135"/>
      <c r="D26" s="141">
        <v>14</v>
      </c>
      <c r="E26" s="116" t="s">
        <v>349</v>
      </c>
      <c r="F26" s="102" t="s">
        <v>541</v>
      </c>
      <c r="G26" s="120" t="s">
        <v>350</v>
      </c>
      <c r="H26" s="99">
        <v>70</v>
      </c>
      <c r="I26" s="121">
        <f t="shared" si="1"/>
        <v>89.74358974358974</v>
      </c>
      <c r="J26" s="126">
        <f t="shared" si="0"/>
        <v>87.5</v>
      </c>
      <c r="K26" s="124" t="s">
        <v>101</v>
      </c>
      <c r="L26" s="104" t="s">
        <v>351</v>
      </c>
      <c r="M26" s="104" t="s">
        <v>352</v>
      </c>
      <c r="N26" s="104" t="s">
        <v>284</v>
      </c>
      <c r="O26" s="85">
        <v>10</v>
      </c>
      <c r="P26" s="105" t="s">
        <v>354</v>
      </c>
      <c r="Q26" s="149" t="s">
        <v>355</v>
      </c>
      <c r="R26" s="149"/>
      <c r="S26" s="214">
        <v>1</v>
      </c>
      <c r="T26" s="58">
        <v>2</v>
      </c>
      <c r="U26" s="58">
        <v>2</v>
      </c>
      <c r="V26" s="58">
        <v>2</v>
      </c>
      <c r="W26" s="58">
        <v>2</v>
      </c>
      <c r="X26" s="58">
        <v>2</v>
      </c>
      <c r="Y26" s="58">
        <v>2</v>
      </c>
      <c r="Z26" s="58">
        <v>2</v>
      </c>
      <c r="AA26" s="58">
        <v>2</v>
      </c>
      <c r="AB26" s="58">
        <v>2</v>
      </c>
      <c r="AC26" s="58">
        <v>2</v>
      </c>
      <c r="AD26" s="58">
        <v>1</v>
      </c>
      <c r="AE26" s="58">
        <v>2</v>
      </c>
      <c r="AF26" s="58">
        <v>2</v>
      </c>
      <c r="AG26" s="58">
        <v>2</v>
      </c>
      <c r="AH26" s="58">
        <v>2</v>
      </c>
      <c r="AI26" s="58">
        <v>2</v>
      </c>
      <c r="AJ26" s="58">
        <v>2</v>
      </c>
      <c r="AK26" s="58">
        <v>1</v>
      </c>
      <c r="AL26" s="58">
        <v>1</v>
      </c>
      <c r="AM26" s="58">
        <v>2</v>
      </c>
      <c r="AN26" s="58">
        <v>2</v>
      </c>
      <c r="AO26" s="58">
        <v>1</v>
      </c>
      <c r="AP26" s="58">
        <v>2</v>
      </c>
      <c r="AQ26" s="58">
        <v>2</v>
      </c>
      <c r="AR26" s="58">
        <v>1</v>
      </c>
      <c r="AS26" s="58">
        <v>1</v>
      </c>
      <c r="AT26" s="58">
        <v>2</v>
      </c>
      <c r="AU26" s="58">
        <v>1</v>
      </c>
      <c r="AV26" s="58">
        <v>2</v>
      </c>
      <c r="AW26" s="58">
        <v>2</v>
      </c>
      <c r="AX26" s="58">
        <v>1</v>
      </c>
      <c r="AY26" s="58">
        <v>1</v>
      </c>
      <c r="AZ26" s="58">
        <v>2</v>
      </c>
      <c r="BA26" s="58">
        <v>2</v>
      </c>
      <c r="BB26" s="58">
        <v>2</v>
      </c>
      <c r="BC26" s="58">
        <v>2</v>
      </c>
      <c r="BD26" s="58">
        <v>2</v>
      </c>
      <c r="BE26" s="58">
        <v>2</v>
      </c>
      <c r="BF26" s="58">
        <v>2</v>
      </c>
      <c r="BG26" s="64">
        <f t="shared" si="2"/>
        <v>70</v>
      </c>
      <c r="BI26">
        <f t="shared" si="3"/>
        <v>70</v>
      </c>
    </row>
    <row r="27" spans="1:61" ht="18" customHeight="1">
      <c r="A27" s="135"/>
      <c r="B27" s="135"/>
      <c r="C27" s="135"/>
      <c r="D27" s="172">
        <v>16</v>
      </c>
      <c r="E27" s="116" t="s">
        <v>76</v>
      </c>
      <c r="F27" s="102" t="s">
        <v>30</v>
      </c>
      <c r="G27" s="120" t="s">
        <v>77</v>
      </c>
      <c r="H27" s="99">
        <v>69</v>
      </c>
      <c r="I27" s="121">
        <f t="shared" si="1"/>
        <v>88.46153846153847</v>
      </c>
      <c r="J27" s="126">
        <f t="shared" si="0"/>
        <v>86.25</v>
      </c>
      <c r="K27" s="123" t="s">
        <v>101</v>
      </c>
      <c r="L27" s="104" t="s">
        <v>103</v>
      </c>
      <c r="M27" s="104" t="s">
        <v>124</v>
      </c>
      <c r="N27" s="104" t="s">
        <v>283</v>
      </c>
      <c r="O27" s="85">
        <v>12</v>
      </c>
      <c r="P27" s="105" t="s">
        <v>169</v>
      </c>
      <c r="Q27" s="149" t="s">
        <v>151</v>
      </c>
      <c r="R27" s="149"/>
      <c r="S27" s="215">
        <v>2</v>
      </c>
      <c r="T27" s="215">
        <v>2</v>
      </c>
      <c r="U27" s="215">
        <v>2</v>
      </c>
      <c r="V27" s="215">
        <v>2</v>
      </c>
      <c r="W27" s="215">
        <v>2</v>
      </c>
      <c r="X27" s="215">
        <v>2</v>
      </c>
      <c r="Y27" s="215">
        <v>2</v>
      </c>
      <c r="Z27" s="58">
        <v>0</v>
      </c>
      <c r="AA27" s="58">
        <v>2</v>
      </c>
      <c r="AB27" s="58">
        <v>1</v>
      </c>
      <c r="AC27" s="58">
        <v>2</v>
      </c>
      <c r="AD27" s="58">
        <v>2</v>
      </c>
      <c r="AE27" s="58">
        <v>2</v>
      </c>
      <c r="AF27" s="58">
        <v>1</v>
      </c>
      <c r="AG27" s="58">
        <v>2</v>
      </c>
      <c r="AH27" s="58">
        <v>1</v>
      </c>
      <c r="AI27" s="58">
        <v>2</v>
      </c>
      <c r="AJ27" s="58">
        <v>2</v>
      </c>
      <c r="AK27" s="58">
        <v>1</v>
      </c>
      <c r="AL27" s="58">
        <v>2</v>
      </c>
      <c r="AM27" s="58">
        <v>2</v>
      </c>
      <c r="AN27" s="58">
        <v>1</v>
      </c>
      <c r="AO27" s="58">
        <v>2</v>
      </c>
      <c r="AP27" s="58">
        <v>1</v>
      </c>
      <c r="AQ27" s="58">
        <v>2</v>
      </c>
      <c r="AR27" s="58">
        <v>2</v>
      </c>
      <c r="AS27" s="58">
        <v>1</v>
      </c>
      <c r="AT27" s="58">
        <v>2</v>
      </c>
      <c r="AU27" s="58">
        <v>2</v>
      </c>
      <c r="AV27" s="58">
        <v>2</v>
      </c>
      <c r="AW27" s="58">
        <v>2</v>
      </c>
      <c r="AX27" s="58">
        <v>2</v>
      </c>
      <c r="AY27" s="58">
        <v>2</v>
      </c>
      <c r="AZ27" s="58">
        <v>1</v>
      </c>
      <c r="BA27" s="58">
        <v>2</v>
      </c>
      <c r="BB27" s="58">
        <v>1</v>
      </c>
      <c r="BC27" s="58">
        <v>2</v>
      </c>
      <c r="BD27" s="58">
        <v>2</v>
      </c>
      <c r="BE27" s="58">
        <v>2</v>
      </c>
      <c r="BF27" s="58">
        <v>2</v>
      </c>
      <c r="BG27" s="64">
        <f t="shared" si="2"/>
        <v>69</v>
      </c>
      <c r="BI27">
        <f t="shared" si="3"/>
        <v>69</v>
      </c>
    </row>
    <row r="28" spans="1:61" ht="18" customHeight="1">
      <c r="A28" s="135"/>
      <c r="B28" s="135"/>
      <c r="C28" s="135"/>
      <c r="D28" s="141">
        <v>16</v>
      </c>
      <c r="E28" s="116" t="s">
        <v>209</v>
      </c>
      <c r="F28" s="102" t="s">
        <v>6</v>
      </c>
      <c r="G28" s="120" t="s">
        <v>264</v>
      </c>
      <c r="H28" s="100">
        <v>69</v>
      </c>
      <c r="I28" s="121">
        <f t="shared" si="1"/>
        <v>88.46153846153847</v>
      </c>
      <c r="J28" s="126">
        <f t="shared" si="0"/>
        <v>86.25</v>
      </c>
      <c r="K28" s="124" t="s">
        <v>101</v>
      </c>
      <c r="L28" s="104" t="s">
        <v>213</v>
      </c>
      <c r="M28" s="104" t="s">
        <v>131</v>
      </c>
      <c r="N28" s="104" t="s">
        <v>218</v>
      </c>
      <c r="O28" s="85">
        <v>10</v>
      </c>
      <c r="P28" s="105">
        <v>27</v>
      </c>
      <c r="Q28" s="149" t="s">
        <v>220</v>
      </c>
      <c r="R28" s="149"/>
      <c r="S28" s="214">
        <v>2</v>
      </c>
      <c r="T28" s="58">
        <v>1</v>
      </c>
      <c r="U28" s="58">
        <v>2</v>
      </c>
      <c r="V28" s="58">
        <v>2</v>
      </c>
      <c r="W28" s="58">
        <v>2</v>
      </c>
      <c r="X28" s="58">
        <v>2</v>
      </c>
      <c r="Y28" s="58">
        <v>1</v>
      </c>
      <c r="Z28" s="58">
        <v>2</v>
      </c>
      <c r="AA28" s="58">
        <v>2</v>
      </c>
      <c r="AB28" s="58">
        <v>2</v>
      </c>
      <c r="AC28" s="58">
        <v>2</v>
      </c>
      <c r="AD28" s="58">
        <v>2</v>
      </c>
      <c r="AE28" s="58">
        <v>2</v>
      </c>
      <c r="AF28" s="58">
        <v>1</v>
      </c>
      <c r="AG28" s="58">
        <v>2</v>
      </c>
      <c r="AH28" s="58">
        <v>1</v>
      </c>
      <c r="AI28" s="58">
        <v>2</v>
      </c>
      <c r="AJ28" s="58">
        <v>2</v>
      </c>
      <c r="AK28" s="58">
        <v>1</v>
      </c>
      <c r="AL28" s="58">
        <v>2</v>
      </c>
      <c r="AM28" s="58">
        <v>2</v>
      </c>
      <c r="AN28" s="58">
        <v>2</v>
      </c>
      <c r="AO28" s="58">
        <v>0</v>
      </c>
      <c r="AP28" s="58">
        <v>1</v>
      </c>
      <c r="AQ28" s="58">
        <v>2</v>
      </c>
      <c r="AR28" s="58">
        <v>1</v>
      </c>
      <c r="AS28" s="58">
        <v>1</v>
      </c>
      <c r="AT28" s="58">
        <v>2</v>
      </c>
      <c r="AU28" s="58">
        <v>2</v>
      </c>
      <c r="AV28" s="58">
        <v>2</v>
      </c>
      <c r="AW28" s="58">
        <v>2</v>
      </c>
      <c r="AX28" s="58">
        <v>2</v>
      </c>
      <c r="AY28" s="58">
        <v>2</v>
      </c>
      <c r="AZ28" s="58">
        <v>2</v>
      </c>
      <c r="BA28" s="58">
        <v>2</v>
      </c>
      <c r="BB28" s="58">
        <v>2</v>
      </c>
      <c r="BC28" s="58">
        <v>1</v>
      </c>
      <c r="BD28" s="58">
        <v>2</v>
      </c>
      <c r="BE28" s="58">
        <v>2</v>
      </c>
      <c r="BF28" s="58">
        <v>2</v>
      </c>
      <c r="BG28" s="64">
        <f t="shared" si="2"/>
        <v>69</v>
      </c>
      <c r="BI28">
        <f t="shared" si="3"/>
        <v>69</v>
      </c>
    </row>
    <row r="29" spans="1:61" ht="18" customHeight="1">
      <c r="A29" s="135"/>
      <c r="B29" s="135"/>
      <c r="C29" s="135"/>
      <c r="D29" s="172">
        <v>19</v>
      </c>
      <c r="E29" s="116" t="s">
        <v>262</v>
      </c>
      <c r="F29" s="102" t="s">
        <v>15</v>
      </c>
      <c r="G29" s="120" t="s">
        <v>273</v>
      </c>
      <c r="H29" s="99">
        <v>68</v>
      </c>
      <c r="I29" s="121">
        <f t="shared" si="1"/>
        <v>87.17948717948718</v>
      </c>
      <c r="J29" s="126">
        <f t="shared" si="0"/>
        <v>85</v>
      </c>
      <c r="K29" s="124" t="s">
        <v>101</v>
      </c>
      <c r="L29" s="104" t="s">
        <v>237</v>
      </c>
      <c r="M29" s="104" t="s">
        <v>131</v>
      </c>
      <c r="N29" s="118">
        <v>3200</v>
      </c>
      <c r="O29" s="85">
        <v>10</v>
      </c>
      <c r="P29" s="105" t="s">
        <v>299</v>
      </c>
      <c r="Q29" s="149" t="s">
        <v>61</v>
      </c>
      <c r="R29" s="149"/>
      <c r="S29" s="214">
        <v>2</v>
      </c>
      <c r="T29" s="214">
        <v>2</v>
      </c>
      <c r="U29" s="214">
        <v>2</v>
      </c>
      <c r="V29" s="58">
        <v>0</v>
      </c>
      <c r="W29" s="58">
        <v>2</v>
      </c>
      <c r="X29" s="58">
        <v>2</v>
      </c>
      <c r="Y29" s="58">
        <v>2</v>
      </c>
      <c r="Z29" s="58">
        <v>2</v>
      </c>
      <c r="AA29" s="58">
        <v>1</v>
      </c>
      <c r="AB29" s="58">
        <v>1</v>
      </c>
      <c r="AC29" s="58">
        <v>1</v>
      </c>
      <c r="AD29" s="58">
        <v>2</v>
      </c>
      <c r="AE29" s="58">
        <v>2</v>
      </c>
      <c r="AF29" s="58">
        <v>2</v>
      </c>
      <c r="AG29" s="58">
        <v>1</v>
      </c>
      <c r="AH29" s="58">
        <v>2</v>
      </c>
      <c r="AI29" s="58">
        <v>2</v>
      </c>
      <c r="AJ29" s="58">
        <v>2</v>
      </c>
      <c r="AK29" s="58">
        <v>2</v>
      </c>
      <c r="AL29" s="58">
        <v>1</v>
      </c>
      <c r="AM29" s="58">
        <v>2</v>
      </c>
      <c r="AN29" s="58">
        <v>2</v>
      </c>
      <c r="AO29" s="58">
        <v>2</v>
      </c>
      <c r="AP29" s="58">
        <v>2</v>
      </c>
      <c r="AQ29" s="58">
        <v>2</v>
      </c>
      <c r="AR29" s="58">
        <v>2</v>
      </c>
      <c r="AS29" s="58">
        <v>1</v>
      </c>
      <c r="AT29" s="58">
        <v>2</v>
      </c>
      <c r="AU29" s="58">
        <v>1</v>
      </c>
      <c r="AV29" s="58">
        <v>1</v>
      </c>
      <c r="AW29" s="58">
        <v>2</v>
      </c>
      <c r="AX29" s="58">
        <v>2</v>
      </c>
      <c r="AY29" s="58">
        <v>2</v>
      </c>
      <c r="AZ29" s="58">
        <v>1</v>
      </c>
      <c r="BA29" s="58">
        <v>2</v>
      </c>
      <c r="BB29" s="58">
        <v>2</v>
      </c>
      <c r="BC29" s="58">
        <v>1</v>
      </c>
      <c r="BD29" s="58">
        <v>2</v>
      </c>
      <c r="BE29" s="58">
        <v>2</v>
      </c>
      <c r="BF29" s="58">
        <v>2</v>
      </c>
      <c r="BG29" s="64">
        <f t="shared" si="2"/>
        <v>68</v>
      </c>
      <c r="BI29">
        <f t="shared" si="3"/>
        <v>68</v>
      </c>
    </row>
    <row r="30" spans="1:61" ht="18" customHeight="1">
      <c r="A30" s="135"/>
      <c r="B30" s="135"/>
      <c r="C30" s="135"/>
      <c r="D30" s="141">
        <v>19</v>
      </c>
      <c r="E30" s="153" t="s">
        <v>474</v>
      </c>
      <c r="F30" s="11" t="s">
        <v>3</v>
      </c>
      <c r="G30" s="12" t="s">
        <v>475</v>
      </c>
      <c r="H30" s="99">
        <v>68</v>
      </c>
      <c r="I30" s="121">
        <f t="shared" si="1"/>
        <v>87.17948717948718</v>
      </c>
      <c r="J30" s="126">
        <f t="shared" si="0"/>
        <v>85</v>
      </c>
      <c r="K30" s="124" t="s">
        <v>101</v>
      </c>
      <c r="L30" s="154" t="s">
        <v>479</v>
      </c>
      <c r="M30" s="154" t="s">
        <v>216</v>
      </c>
      <c r="N30" s="59" t="s">
        <v>481</v>
      </c>
      <c r="O30" s="145" t="s">
        <v>146</v>
      </c>
      <c r="P30" s="59" t="s">
        <v>480</v>
      </c>
      <c r="Q30" s="155" t="s">
        <v>61</v>
      </c>
      <c r="R30" s="155"/>
      <c r="S30" s="214">
        <v>2</v>
      </c>
      <c r="T30" s="214">
        <v>2</v>
      </c>
      <c r="U30" s="214">
        <v>2</v>
      </c>
      <c r="V30" s="214">
        <v>2</v>
      </c>
      <c r="W30" s="58">
        <v>1</v>
      </c>
      <c r="X30" s="58">
        <v>2</v>
      </c>
      <c r="Y30" s="58">
        <v>2</v>
      </c>
      <c r="Z30" s="58">
        <v>2</v>
      </c>
      <c r="AA30" s="58">
        <v>2</v>
      </c>
      <c r="AB30" s="58">
        <v>1</v>
      </c>
      <c r="AC30" s="58">
        <v>2</v>
      </c>
      <c r="AD30" s="58">
        <v>2</v>
      </c>
      <c r="AE30" s="58">
        <v>2</v>
      </c>
      <c r="AF30" s="58">
        <v>1</v>
      </c>
      <c r="AG30" s="58">
        <v>2</v>
      </c>
      <c r="AH30" s="58">
        <v>1</v>
      </c>
      <c r="AI30" s="58">
        <v>2</v>
      </c>
      <c r="AJ30" s="58">
        <v>2</v>
      </c>
      <c r="AK30" s="58">
        <v>2</v>
      </c>
      <c r="AL30" s="58">
        <v>1</v>
      </c>
      <c r="AM30" s="58">
        <v>2</v>
      </c>
      <c r="AN30" s="58">
        <v>2</v>
      </c>
      <c r="AO30" s="58">
        <v>1</v>
      </c>
      <c r="AP30" s="58">
        <v>1</v>
      </c>
      <c r="AQ30" s="58">
        <v>2</v>
      </c>
      <c r="AR30" s="58">
        <v>1</v>
      </c>
      <c r="AS30" s="58">
        <v>2</v>
      </c>
      <c r="AT30" s="58">
        <v>2</v>
      </c>
      <c r="AU30" s="58">
        <v>1</v>
      </c>
      <c r="AV30" s="58">
        <v>2</v>
      </c>
      <c r="AW30" s="58">
        <v>2</v>
      </c>
      <c r="AX30" s="58">
        <v>2</v>
      </c>
      <c r="AY30" s="58">
        <v>2</v>
      </c>
      <c r="AZ30" s="58">
        <v>1</v>
      </c>
      <c r="BA30" s="58">
        <v>1</v>
      </c>
      <c r="BB30" s="58">
        <v>2</v>
      </c>
      <c r="BC30" s="58">
        <v>1</v>
      </c>
      <c r="BD30" s="58">
        <v>2</v>
      </c>
      <c r="BE30" s="58">
        <v>2</v>
      </c>
      <c r="BF30" s="58">
        <v>2</v>
      </c>
      <c r="BG30" s="64">
        <f t="shared" si="2"/>
        <v>68</v>
      </c>
      <c r="BI30">
        <f t="shared" si="3"/>
        <v>68</v>
      </c>
    </row>
    <row r="31" spans="1:61" ht="18" customHeight="1">
      <c r="A31" s="135"/>
      <c r="B31" s="135"/>
      <c r="C31" s="135"/>
      <c r="D31" s="141">
        <v>19</v>
      </c>
      <c r="E31" s="116" t="s">
        <v>485</v>
      </c>
      <c r="F31" s="102" t="s">
        <v>3</v>
      </c>
      <c r="G31" s="120" t="s">
        <v>486</v>
      </c>
      <c r="H31" s="99">
        <v>68</v>
      </c>
      <c r="I31" s="121">
        <f t="shared" si="1"/>
        <v>87.17948717948718</v>
      </c>
      <c r="J31" s="126">
        <f t="shared" si="0"/>
        <v>85</v>
      </c>
      <c r="K31" s="124" t="s">
        <v>101</v>
      </c>
      <c r="L31" s="104" t="s">
        <v>487</v>
      </c>
      <c r="M31" s="104" t="s">
        <v>139</v>
      </c>
      <c r="N31" s="104" t="s">
        <v>488</v>
      </c>
      <c r="O31" s="85" t="s">
        <v>489</v>
      </c>
      <c r="P31" s="105">
        <v>25</v>
      </c>
      <c r="Q31" s="149" t="s">
        <v>490</v>
      </c>
      <c r="R31" s="149"/>
      <c r="S31" s="216">
        <v>2</v>
      </c>
      <c r="T31" s="58">
        <v>1</v>
      </c>
      <c r="U31" s="58">
        <v>2</v>
      </c>
      <c r="V31" s="58">
        <v>0</v>
      </c>
      <c r="W31" s="58">
        <v>2</v>
      </c>
      <c r="X31" s="58">
        <v>2</v>
      </c>
      <c r="Y31" s="58">
        <v>2</v>
      </c>
      <c r="Z31" s="58">
        <v>2</v>
      </c>
      <c r="AA31" s="58">
        <v>2</v>
      </c>
      <c r="AB31" s="58">
        <v>2</v>
      </c>
      <c r="AC31" s="58">
        <v>2</v>
      </c>
      <c r="AD31" s="58">
        <v>2</v>
      </c>
      <c r="AE31" s="58">
        <v>2</v>
      </c>
      <c r="AF31" s="58">
        <v>1</v>
      </c>
      <c r="AG31" s="58">
        <v>2</v>
      </c>
      <c r="AH31" s="58">
        <v>2</v>
      </c>
      <c r="AI31" s="58">
        <v>2</v>
      </c>
      <c r="AJ31" s="58">
        <v>2</v>
      </c>
      <c r="AK31" s="58">
        <v>1</v>
      </c>
      <c r="AL31" s="58">
        <v>1</v>
      </c>
      <c r="AM31" s="58">
        <v>2</v>
      </c>
      <c r="AN31" s="58">
        <v>2</v>
      </c>
      <c r="AO31" s="58">
        <v>2</v>
      </c>
      <c r="AP31" s="58">
        <v>1</v>
      </c>
      <c r="AQ31" s="58">
        <v>2</v>
      </c>
      <c r="AR31" s="58">
        <v>2</v>
      </c>
      <c r="AS31" s="58">
        <v>1</v>
      </c>
      <c r="AT31" s="58">
        <v>2</v>
      </c>
      <c r="AU31" s="58">
        <v>2</v>
      </c>
      <c r="AV31" s="58">
        <v>2</v>
      </c>
      <c r="AW31" s="58">
        <v>2</v>
      </c>
      <c r="AX31" s="58">
        <v>2</v>
      </c>
      <c r="AY31" s="58">
        <v>1</v>
      </c>
      <c r="AZ31" s="58">
        <v>1</v>
      </c>
      <c r="BA31" s="58">
        <v>2</v>
      </c>
      <c r="BB31" s="58">
        <v>2</v>
      </c>
      <c r="BC31" s="58">
        <v>1</v>
      </c>
      <c r="BD31" s="58">
        <v>2</v>
      </c>
      <c r="BE31" s="58">
        <v>1</v>
      </c>
      <c r="BF31" s="58">
        <v>2</v>
      </c>
      <c r="BG31" s="64">
        <f t="shared" si="2"/>
        <v>68</v>
      </c>
      <c r="BI31">
        <f t="shared" si="3"/>
        <v>68</v>
      </c>
    </row>
    <row r="32" spans="1:61" ht="18" customHeight="1">
      <c r="A32" s="135"/>
      <c r="B32" s="135"/>
      <c r="C32" s="135"/>
      <c r="D32" s="172">
        <v>22</v>
      </c>
      <c r="E32" s="116" t="s">
        <v>343</v>
      </c>
      <c r="F32" s="102" t="s">
        <v>15</v>
      </c>
      <c r="G32" s="120" t="s">
        <v>342</v>
      </c>
      <c r="H32" s="99">
        <v>67</v>
      </c>
      <c r="I32" s="121">
        <f t="shared" si="1"/>
        <v>85.8974358974359</v>
      </c>
      <c r="J32" s="126">
        <f t="shared" si="0"/>
        <v>83.75</v>
      </c>
      <c r="K32" s="124" t="s">
        <v>101</v>
      </c>
      <c r="L32" s="104" t="s">
        <v>344</v>
      </c>
      <c r="M32" s="104" t="s">
        <v>345</v>
      </c>
      <c r="N32" s="119" t="s">
        <v>346</v>
      </c>
      <c r="O32" s="144">
        <v>8</v>
      </c>
      <c r="P32" s="117" t="s">
        <v>347</v>
      </c>
      <c r="Q32" s="150" t="s">
        <v>348</v>
      </c>
      <c r="R32" s="150"/>
      <c r="S32" s="214">
        <v>2</v>
      </c>
      <c r="T32" s="214">
        <v>2</v>
      </c>
      <c r="U32" s="214">
        <v>2</v>
      </c>
      <c r="V32" s="214">
        <v>2</v>
      </c>
      <c r="W32" s="214">
        <v>2</v>
      </c>
      <c r="X32" s="58">
        <v>0</v>
      </c>
      <c r="Y32" s="58">
        <v>2</v>
      </c>
      <c r="Z32" s="58">
        <v>1</v>
      </c>
      <c r="AA32" s="58">
        <v>1</v>
      </c>
      <c r="AB32" s="58">
        <v>2</v>
      </c>
      <c r="AC32" s="58">
        <v>2</v>
      </c>
      <c r="AD32" s="58">
        <v>2</v>
      </c>
      <c r="AE32" s="58">
        <v>2</v>
      </c>
      <c r="AF32" s="58">
        <v>0</v>
      </c>
      <c r="AG32" s="58">
        <v>2</v>
      </c>
      <c r="AH32" s="58">
        <v>2</v>
      </c>
      <c r="AI32" s="58">
        <v>1</v>
      </c>
      <c r="AJ32" s="58">
        <v>2</v>
      </c>
      <c r="AK32" s="58">
        <v>1</v>
      </c>
      <c r="AL32" s="58">
        <v>2</v>
      </c>
      <c r="AM32" s="58">
        <v>2</v>
      </c>
      <c r="AN32" s="58">
        <v>2</v>
      </c>
      <c r="AO32" s="58">
        <v>2</v>
      </c>
      <c r="AP32" s="58">
        <v>1</v>
      </c>
      <c r="AQ32" s="58">
        <v>2</v>
      </c>
      <c r="AR32" s="58">
        <v>1</v>
      </c>
      <c r="AS32" s="58">
        <v>2</v>
      </c>
      <c r="AT32" s="58">
        <v>2</v>
      </c>
      <c r="AU32" s="58">
        <v>1</v>
      </c>
      <c r="AV32" s="58">
        <v>2</v>
      </c>
      <c r="AW32" s="58">
        <v>2</v>
      </c>
      <c r="AX32" s="58">
        <v>2</v>
      </c>
      <c r="AY32" s="58">
        <v>1</v>
      </c>
      <c r="AZ32" s="58">
        <v>2</v>
      </c>
      <c r="BA32" s="58">
        <v>2</v>
      </c>
      <c r="BB32" s="58">
        <v>2</v>
      </c>
      <c r="BC32" s="58">
        <v>2</v>
      </c>
      <c r="BD32" s="58">
        <v>2</v>
      </c>
      <c r="BE32" s="58">
        <v>2</v>
      </c>
      <c r="BF32" s="58">
        <v>1</v>
      </c>
      <c r="BG32" s="64">
        <f t="shared" si="2"/>
        <v>67</v>
      </c>
      <c r="BI32">
        <f t="shared" si="3"/>
        <v>67</v>
      </c>
    </row>
    <row r="33" spans="1:61" ht="18" customHeight="1">
      <c r="A33" s="135"/>
      <c r="B33" s="135"/>
      <c r="C33" s="135"/>
      <c r="D33" s="141">
        <v>22</v>
      </c>
      <c r="E33" s="116" t="s">
        <v>385</v>
      </c>
      <c r="F33" s="102" t="s">
        <v>17</v>
      </c>
      <c r="G33" s="120" t="s">
        <v>386</v>
      </c>
      <c r="H33" s="99">
        <v>67</v>
      </c>
      <c r="I33" s="121">
        <f t="shared" si="1"/>
        <v>85.8974358974359</v>
      </c>
      <c r="J33" s="126">
        <f t="shared" si="0"/>
        <v>83.75</v>
      </c>
      <c r="K33" s="124" t="s">
        <v>101</v>
      </c>
      <c r="L33" s="104" t="s">
        <v>344</v>
      </c>
      <c r="M33" s="104" t="s">
        <v>430</v>
      </c>
      <c r="N33" s="104" t="s">
        <v>431</v>
      </c>
      <c r="O33" s="85" t="s">
        <v>146</v>
      </c>
      <c r="P33" s="105" t="s">
        <v>432</v>
      </c>
      <c r="Q33" s="149" t="s">
        <v>433</v>
      </c>
      <c r="R33" s="149"/>
      <c r="S33" s="214">
        <v>2</v>
      </c>
      <c r="T33" s="58">
        <v>1</v>
      </c>
      <c r="U33" s="58">
        <v>1</v>
      </c>
      <c r="V33" s="58">
        <v>2</v>
      </c>
      <c r="W33" s="58">
        <v>2</v>
      </c>
      <c r="X33" s="58">
        <v>2</v>
      </c>
      <c r="Y33" s="58">
        <v>2</v>
      </c>
      <c r="Z33" s="58">
        <v>0</v>
      </c>
      <c r="AA33" s="58">
        <v>2</v>
      </c>
      <c r="AB33" s="58">
        <v>2</v>
      </c>
      <c r="AC33" s="58">
        <v>2</v>
      </c>
      <c r="AD33" s="58">
        <v>1</v>
      </c>
      <c r="AE33" s="58">
        <v>2</v>
      </c>
      <c r="AF33" s="58">
        <v>1</v>
      </c>
      <c r="AG33" s="58">
        <v>1</v>
      </c>
      <c r="AH33" s="58">
        <v>2</v>
      </c>
      <c r="AI33" s="58">
        <v>2</v>
      </c>
      <c r="AJ33" s="58">
        <v>2</v>
      </c>
      <c r="AK33" s="58">
        <v>1</v>
      </c>
      <c r="AL33" s="58">
        <v>1</v>
      </c>
      <c r="AM33" s="58">
        <v>2</v>
      </c>
      <c r="AN33" s="58">
        <v>2</v>
      </c>
      <c r="AO33" s="58">
        <v>2</v>
      </c>
      <c r="AP33" s="58">
        <v>2</v>
      </c>
      <c r="AQ33" s="58">
        <v>2</v>
      </c>
      <c r="AR33" s="58">
        <v>2</v>
      </c>
      <c r="AS33" s="58">
        <v>2</v>
      </c>
      <c r="AT33" s="58">
        <v>2</v>
      </c>
      <c r="AU33" s="58">
        <v>2</v>
      </c>
      <c r="AV33" s="58">
        <v>2</v>
      </c>
      <c r="AW33" s="58">
        <v>2</v>
      </c>
      <c r="AX33" s="58">
        <v>2</v>
      </c>
      <c r="AY33" s="58">
        <v>2</v>
      </c>
      <c r="AZ33" s="58">
        <v>0</v>
      </c>
      <c r="BA33" s="58">
        <v>2</v>
      </c>
      <c r="BB33" s="58">
        <v>2</v>
      </c>
      <c r="BC33" s="58">
        <v>0</v>
      </c>
      <c r="BD33" s="58">
        <v>2</v>
      </c>
      <c r="BE33" s="58">
        <v>2</v>
      </c>
      <c r="BF33" s="58">
        <v>2</v>
      </c>
      <c r="BG33" s="64">
        <f t="shared" si="2"/>
        <v>67</v>
      </c>
      <c r="BI33">
        <f t="shared" si="3"/>
        <v>67</v>
      </c>
    </row>
    <row r="34" spans="1:61" ht="18" customHeight="1">
      <c r="A34" s="135"/>
      <c r="B34" s="135"/>
      <c r="C34" s="135"/>
      <c r="D34" s="141">
        <v>22</v>
      </c>
      <c r="E34" s="116" t="s">
        <v>399</v>
      </c>
      <c r="F34" s="102" t="s">
        <v>400</v>
      </c>
      <c r="G34" s="120" t="s">
        <v>401</v>
      </c>
      <c r="H34" s="99">
        <v>67</v>
      </c>
      <c r="I34" s="121">
        <f t="shared" si="1"/>
        <v>85.8974358974359</v>
      </c>
      <c r="J34" s="126">
        <f t="shared" si="0"/>
        <v>83.75</v>
      </c>
      <c r="K34" s="124" t="s">
        <v>101</v>
      </c>
      <c r="L34" s="104" t="s">
        <v>359</v>
      </c>
      <c r="M34" s="104" t="s">
        <v>133</v>
      </c>
      <c r="N34" s="104" t="s">
        <v>231</v>
      </c>
      <c r="O34" s="85" t="s">
        <v>146</v>
      </c>
      <c r="P34" s="105" t="s">
        <v>442</v>
      </c>
      <c r="Q34" s="149" t="s">
        <v>321</v>
      </c>
      <c r="R34" s="149"/>
      <c r="S34" s="216">
        <v>1</v>
      </c>
      <c r="T34" s="58">
        <v>2</v>
      </c>
      <c r="U34" s="58">
        <v>1</v>
      </c>
      <c r="V34" s="58">
        <v>2</v>
      </c>
      <c r="W34" s="58">
        <v>2</v>
      </c>
      <c r="X34" s="58">
        <v>2</v>
      </c>
      <c r="Y34" s="58">
        <v>2</v>
      </c>
      <c r="Z34" s="58">
        <v>1</v>
      </c>
      <c r="AA34" s="58">
        <v>2</v>
      </c>
      <c r="AB34" s="58">
        <v>2</v>
      </c>
      <c r="AC34" s="58">
        <v>2</v>
      </c>
      <c r="AD34" s="58">
        <v>2</v>
      </c>
      <c r="AE34" s="58">
        <v>2</v>
      </c>
      <c r="AF34" s="58">
        <v>2</v>
      </c>
      <c r="AG34" s="58">
        <v>1</v>
      </c>
      <c r="AH34" s="58">
        <v>1</v>
      </c>
      <c r="AI34" s="58">
        <v>1</v>
      </c>
      <c r="AJ34" s="58">
        <v>2</v>
      </c>
      <c r="AK34" s="58">
        <v>2</v>
      </c>
      <c r="AL34" s="58">
        <v>1</v>
      </c>
      <c r="AM34" s="58">
        <v>1</v>
      </c>
      <c r="AN34" s="58">
        <v>1</v>
      </c>
      <c r="AO34" s="58">
        <v>2</v>
      </c>
      <c r="AP34" s="58">
        <v>2</v>
      </c>
      <c r="AQ34" s="58">
        <v>2</v>
      </c>
      <c r="AR34" s="58">
        <v>1</v>
      </c>
      <c r="AS34" s="58">
        <v>1</v>
      </c>
      <c r="AT34" s="58">
        <v>2</v>
      </c>
      <c r="AU34" s="58">
        <v>2</v>
      </c>
      <c r="AV34" s="58">
        <v>2</v>
      </c>
      <c r="AW34" s="58">
        <v>2</v>
      </c>
      <c r="AX34" s="58">
        <v>2</v>
      </c>
      <c r="AY34" s="58">
        <v>2</v>
      </c>
      <c r="AZ34" s="58">
        <v>2</v>
      </c>
      <c r="BA34" s="58">
        <v>2</v>
      </c>
      <c r="BB34" s="58">
        <v>1</v>
      </c>
      <c r="BC34" s="58">
        <v>1</v>
      </c>
      <c r="BD34" s="58">
        <v>2</v>
      </c>
      <c r="BE34" s="58">
        <v>2</v>
      </c>
      <c r="BF34" s="58">
        <v>2</v>
      </c>
      <c r="BG34" s="64">
        <f t="shared" si="2"/>
        <v>67</v>
      </c>
      <c r="BI34">
        <f t="shared" si="3"/>
        <v>67</v>
      </c>
    </row>
    <row r="35" spans="1:61" ht="18" customHeight="1">
      <c r="A35" s="135"/>
      <c r="B35" s="135"/>
      <c r="C35" s="135"/>
      <c r="D35" s="172">
        <v>25</v>
      </c>
      <c r="E35" s="116" t="s">
        <v>46</v>
      </c>
      <c r="F35" s="102" t="s">
        <v>16</v>
      </c>
      <c r="G35" s="120" t="s">
        <v>47</v>
      </c>
      <c r="H35" s="99">
        <v>66</v>
      </c>
      <c r="I35" s="121">
        <f t="shared" si="1"/>
        <v>84.61538461538461</v>
      </c>
      <c r="J35" s="126">
        <f t="shared" si="0"/>
        <v>82.5</v>
      </c>
      <c r="K35" s="123" t="s">
        <v>101</v>
      </c>
      <c r="L35" s="104" t="s">
        <v>113</v>
      </c>
      <c r="M35" s="104" t="s">
        <v>131</v>
      </c>
      <c r="N35" s="104" t="s">
        <v>291</v>
      </c>
      <c r="O35" s="85" t="s">
        <v>148</v>
      </c>
      <c r="P35" s="105" t="s">
        <v>177</v>
      </c>
      <c r="Q35" s="149" t="s">
        <v>161</v>
      </c>
      <c r="R35" s="149"/>
      <c r="S35" s="216">
        <v>2</v>
      </c>
      <c r="T35" s="58">
        <v>1</v>
      </c>
      <c r="U35" s="58">
        <v>2</v>
      </c>
      <c r="V35" s="58">
        <v>2</v>
      </c>
      <c r="W35" s="58">
        <v>1</v>
      </c>
      <c r="X35" s="58">
        <v>2</v>
      </c>
      <c r="Y35" s="58">
        <v>2</v>
      </c>
      <c r="Z35" s="58">
        <v>2</v>
      </c>
      <c r="AA35" s="58">
        <v>2</v>
      </c>
      <c r="AB35" s="58">
        <v>1</v>
      </c>
      <c r="AC35" s="58">
        <v>2</v>
      </c>
      <c r="AD35" s="58">
        <v>2</v>
      </c>
      <c r="AE35" s="58">
        <v>2</v>
      </c>
      <c r="AF35" s="58">
        <v>2</v>
      </c>
      <c r="AG35" s="58">
        <v>2</v>
      </c>
      <c r="AH35" s="58">
        <v>2</v>
      </c>
      <c r="AI35" s="58">
        <v>1</v>
      </c>
      <c r="AJ35" s="58">
        <v>2</v>
      </c>
      <c r="AK35" s="58">
        <v>2</v>
      </c>
      <c r="AL35" s="58">
        <v>2</v>
      </c>
      <c r="AM35" s="58">
        <v>1</v>
      </c>
      <c r="AN35" s="58">
        <v>2</v>
      </c>
      <c r="AO35" s="58">
        <v>2</v>
      </c>
      <c r="AP35" s="58">
        <v>1</v>
      </c>
      <c r="AQ35" s="58">
        <v>2</v>
      </c>
      <c r="AR35" s="58">
        <v>1</v>
      </c>
      <c r="AS35" s="58">
        <v>1</v>
      </c>
      <c r="AT35" s="58">
        <v>1</v>
      </c>
      <c r="AU35" s="58">
        <v>2</v>
      </c>
      <c r="AV35" s="58">
        <v>1</v>
      </c>
      <c r="AW35" s="58">
        <v>2</v>
      </c>
      <c r="AX35" s="58">
        <v>2</v>
      </c>
      <c r="AY35" s="58">
        <v>2</v>
      </c>
      <c r="AZ35" s="58">
        <v>1</v>
      </c>
      <c r="BA35" s="58">
        <v>1</v>
      </c>
      <c r="BB35" s="58">
        <v>1</v>
      </c>
      <c r="BC35" s="58">
        <v>2</v>
      </c>
      <c r="BD35" s="58">
        <v>2</v>
      </c>
      <c r="BE35" s="58">
        <v>2</v>
      </c>
      <c r="BF35" s="58">
        <v>1</v>
      </c>
      <c r="BG35" s="64">
        <f t="shared" si="2"/>
        <v>66</v>
      </c>
      <c r="BI35">
        <f t="shared" si="3"/>
        <v>66</v>
      </c>
    </row>
    <row r="36" spans="1:61" ht="18" customHeight="1">
      <c r="A36" s="135"/>
      <c r="B36" s="135"/>
      <c r="C36" s="135"/>
      <c r="D36" s="141">
        <v>25</v>
      </c>
      <c r="E36" s="116" t="s">
        <v>32</v>
      </c>
      <c r="F36" s="102" t="s">
        <v>31</v>
      </c>
      <c r="G36" s="120" t="s">
        <v>33</v>
      </c>
      <c r="H36" s="99">
        <v>66</v>
      </c>
      <c r="I36" s="121">
        <f t="shared" si="1"/>
        <v>84.61538461538461</v>
      </c>
      <c r="J36" s="126">
        <f t="shared" si="0"/>
        <v>82.5</v>
      </c>
      <c r="K36" s="124" t="s">
        <v>101</v>
      </c>
      <c r="L36" s="104" t="s">
        <v>117</v>
      </c>
      <c r="M36" s="104" t="s">
        <v>139</v>
      </c>
      <c r="N36" s="104" t="s">
        <v>295</v>
      </c>
      <c r="O36" s="85" t="s">
        <v>146</v>
      </c>
      <c r="P36" s="105" t="s">
        <v>179</v>
      </c>
      <c r="Q36" s="149" t="s">
        <v>164</v>
      </c>
      <c r="R36" s="149"/>
      <c r="S36" s="216">
        <v>2</v>
      </c>
      <c r="T36" s="216">
        <v>2</v>
      </c>
      <c r="U36" s="216">
        <v>2</v>
      </c>
      <c r="V36" s="216">
        <v>2</v>
      </c>
      <c r="W36" s="216">
        <v>2</v>
      </c>
      <c r="X36" s="216">
        <v>2</v>
      </c>
      <c r="Y36" s="58">
        <v>1</v>
      </c>
      <c r="Z36" s="58">
        <v>1</v>
      </c>
      <c r="AA36" s="58">
        <v>1</v>
      </c>
      <c r="AB36" s="58">
        <v>1</v>
      </c>
      <c r="AC36" s="58">
        <v>2</v>
      </c>
      <c r="AD36" s="58">
        <v>2</v>
      </c>
      <c r="AE36" s="58">
        <v>2</v>
      </c>
      <c r="AF36" s="58">
        <v>2</v>
      </c>
      <c r="AG36" s="58">
        <v>2</v>
      </c>
      <c r="AH36" s="58">
        <v>1</v>
      </c>
      <c r="AI36" s="58">
        <v>1</v>
      </c>
      <c r="AJ36" s="58">
        <v>2</v>
      </c>
      <c r="AK36" s="58">
        <v>1</v>
      </c>
      <c r="AL36" s="58">
        <v>1</v>
      </c>
      <c r="AM36" s="58">
        <v>2</v>
      </c>
      <c r="AN36" s="58">
        <v>2</v>
      </c>
      <c r="AO36" s="58">
        <v>2</v>
      </c>
      <c r="AP36" s="58">
        <v>2</v>
      </c>
      <c r="AQ36" s="58">
        <v>2</v>
      </c>
      <c r="AR36" s="58">
        <v>2</v>
      </c>
      <c r="AS36" s="58">
        <v>1</v>
      </c>
      <c r="AT36" s="58">
        <v>2</v>
      </c>
      <c r="AU36" s="58">
        <v>1</v>
      </c>
      <c r="AV36" s="58">
        <v>2</v>
      </c>
      <c r="AW36" s="58">
        <v>2</v>
      </c>
      <c r="AX36" s="58">
        <v>2</v>
      </c>
      <c r="AY36" s="58">
        <v>1</v>
      </c>
      <c r="AZ36" s="58">
        <v>0</v>
      </c>
      <c r="BA36" s="58">
        <v>1</v>
      </c>
      <c r="BB36" s="58">
        <v>2</v>
      </c>
      <c r="BC36" s="58">
        <v>2</v>
      </c>
      <c r="BD36" s="58">
        <v>2</v>
      </c>
      <c r="BE36" s="58">
        <v>2</v>
      </c>
      <c r="BF36" s="58">
        <v>2</v>
      </c>
      <c r="BG36" s="64">
        <f t="shared" si="2"/>
        <v>66</v>
      </c>
      <c r="BI36">
        <f t="shared" si="3"/>
        <v>66</v>
      </c>
    </row>
    <row r="37" spans="1:61" ht="18" customHeight="1">
      <c r="A37" s="135"/>
      <c r="B37" s="135"/>
      <c r="C37" s="135"/>
      <c r="D37" s="141">
        <v>27</v>
      </c>
      <c r="E37" s="116" t="s">
        <v>206</v>
      </c>
      <c r="F37" s="102" t="s">
        <v>30</v>
      </c>
      <c r="G37" s="120" t="s">
        <v>207</v>
      </c>
      <c r="H37" s="99">
        <v>65</v>
      </c>
      <c r="I37" s="121">
        <f t="shared" si="1"/>
        <v>83.33333333333333</v>
      </c>
      <c r="J37" s="126">
        <f t="shared" si="0"/>
        <v>81.25</v>
      </c>
      <c r="K37" s="124" t="s">
        <v>101</v>
      </c>
      <c r="L37" s="104" t="s">
        <v>212</v>
      </c>
      <c r="M37" s="104" t="s">
        <v>215</v>
      </c>
      <c r="N37" s="104" t="s">
        <v>217</v>
      </c>
      <c r="O37" s="85" t="s">
        <v>146</v>
      </c>
      <c r="P37" s="105" t="s">
        <v>169</v>
      </c>
      <c r="Q37" s="149" t="s">
        <v>153</v>
      </c>
      <c r="R37" s="149"/>
      <c r="S37" s="216">
        <v>2</v>
      </c>
      <c r="T37" s="58">
        <v>1</v>
      </c>
      <c r="U37" s="58">
        <v>2</v>
      </c>
      <c r="V37" s="58">
        <v>0</v>
      </c>
      <c r="W37" s="58">
        <v>1</v>
      </c>
      <c r="X37" s="58">
        <v>2</v>
      </c>
      <c r="Y37" s="58">
        <v>2</v>
      </c>
      <c r="Z37" s="58">
        <v>1</v>
      </c>
      <c r="AA37" s="58">
        <v>2</v>
      </c>
      <c r="AB37" s="58">
        <v>2</v>
      </c>
      <c r="AC37" s="58">
        <v>2</v>
      </c>
      <c r="AD37" s="58">
        <v>2</v>
      </c>
      <c r="AE37" s="58">
        <v>1</v>
      </c>
      <c r="AF37" s="58">
        <v>1</v>
      </c>
      <c r="AG37" s="58">
        <v>1</v>
      </c>
      <c r="AH37" s="58">
        <v>2</v>
      </c>
      <c r="AI37" s="58">
        <v>2</v>
      </c>
      <c r="AJ37" s="58">
        <v>2</v>
      </c>
      <c r="AK37" s="58">
        <v>2</v>
      </c>
      <c r="AL37" s="58">
        <v>1</v>
      </c>
      <c r="AM37" s="58">
        <v>1</v>
      </c>
      <c r="AN37" s="58">
        <v>2</v>
      </c>
      <c r="AO37" s="58">
        <v>1</v>
      </c>
      <c r="AP37" s="58">
        <v>2</v>
      </c>
      <c r="AQ37" s="58">
        <v>2</v>
      </c>
      <c r="AR37" s="58">
        <v>2</v>
      </c>
      <c r="AS37" s="58">
        <v>1</v>
      </c>
      <c r="AT37" s="58">
        <v>2</v>
      </c>
      <c r="AU37" s="58">
        <v>1</v>
      </c>
      <c r="AV37" s="58">
        <v>2</v>
      </c>
      <c r="AW37" s="58">
        <v>2</v>
      </c>
      <c r="AX37" s="58">
        <v>2</v>
      </c>
      <c r="AY37" s="58">
        <v>2</v>
      </c>
      <c r="AZ37" s="58">
        <v>2</v>
      </c>
      <c r="BA37" s="58">
        <v>1</v>
      </c>
      <c r="BB37" s="58">
        <v>2</v>
      </c>
      <c r="BC37" s="58">
        <v>2</v>
      </c>
      <c r="BD37" s="58">
        <v>2</v>
      </c>
      <c r="BE37" s="58">
        <v>2</v>
      </c>
      <c r="BF37" s="58">
        <v>1</v>
      </c>
      <c r="BG37" s="64">
        <f t="shared" si="2"/>
        <v>65</v>
      </c>
      <c r="BI37">
        <f t="shared" si="3"/>
        <v>65</v>
      </c>
    </row>
    <row r="38" spans="1:61" ht="18" customHeight="1">
      <c r="A38" s="135"/>
      <c r="B38" s="135"/>
      <c r="C38" s="135"/>
      <c r="D38" s="172">
        <v>27</v>
      </c>
      <c r="E38" s="116" t="s">
        <v>262</v>
      </c>
      <c r="F38" s="102" t="s">
        <v>274</v>
      </c>
      <c r="G38" s="120" t="s">
        <v>275</v>
      </c>
      <c r="H38" s="99">
        <v>65</v>
      </c>
      <c r="I38" s="121">
        <f t="shared" si="1"/>
        <v>83.33333333333333</v>
      </c>
      <c r="J38" s="126">
        <f t="shared" si="0"/>
        <v>81.25</v>
      </c>
      <c r="K38" s="124" t="s">
        <v>101</v>
      </c>
      <c r="L38" s="104" t="s">
        <v>276</v>
      </c>
      <c r="M38" s="104" t="s">
        <v>72</v>
      </c>
      <c r="N38" s="104" t="s">
        <v>176</v>
      </c>
      <c r="O38" s="85" t="s">
        <v>176</v>
      </c>
      <c r="P38" s="105" t="s">
        <v>176</v>
      </c>
      <c r="Q38" s="149" t="s">
        <v>61</v>
      </c>
      <c r="R38" s="149"/>
      <c r="S38" s="216">
        <v>2</v>
      </c>
      <c r="T38" s="58">
        <v>0</v>
      </c>
      <c r="U38" s="58">
        <v>2</v>
      </c>
      <c r="V38" s="58">
        <v>2</v>
      </c>
      <c r="W38" s="58">
        <v>2</v>
      </c>
      <c r="X38" s="58">
        <v>2</v>
      </c>
      <c r="Y38" s="58">
        <v>2</v>
      </c>
      <c r="Z38" s="58">
        <v>1</v>
      </c>
      <c r="AA38" s="58">
        <v>2</v>
      </c>
      <c r="AB38" s="58">
        <v>2</v>
      </c>
      <c r="AC38" s="58">
        <v>2</v>
      </c>
      <c r="AD38" s="58">
        <v>2</v>
      </c>
      <c r="AE38" s="58">
        <v>1</v>
      </c>
      <c r="AF38" s="58">
        <v>2</v>
      </c>
      <c r="AG38" s="58">
        <v>2</v>
      </c>
      <c r="AH38" s="58">
        <v>2</v>
      </c>
      <c r="AI38" s="58">
        <v>2</v>
      </c>
      <c r="AJ38" s="58">
        <v>2</v>
      </c>
      <c r="AK38" s="58">
        <v>1</v>
      </c>
      <c r="AL38" s="58">
        <v>2</v>
      </c>
      <c r="AM38" s="58">
        <v>1</v>
      </c>
      <c r="AN38" s="58">
        <v>2</v>
      </c>
      <c r="AO38" s="58">
        <v>2</v>
      </c>
      <c r="AP38" s="58">
        <v>2</v>
      </c>
      <c r="AQ38" s="58">
        <v>2</v>
      </c>
      <c r="AR38" s="58">
        <v>2</v>
      </c>
      <c r="AS38" s="58">
        <v>1</v>
      </c>
      <c r="AT38" s="58">
        <v>2</v>
      </c>
      <c r="AU38" s="58">
        <v>2</v>
      </c>
      <c r="AV38" s="58">
        <v>1</v>
      </c>
      <c r="AW38" s="58">
        <v>2</v>
      </c>
      <c r="AX38" s="58">
        <v>1</v>
      </c>
      <c r="AY38" s="58">
        <v>1</v>
      </c>
      <c r="AZ38" s="58">
        <v>1</v>
      </c>
      <c r="BA38" s="58">
        <v>2</v>
      </c>
      <c r="BB38" s="58">
        <v>1</v>
      </c>
      <c r="BC38" s="58">
        <v>1</v>
      </c>
      <c r="BD38" s="58">
        <v>2</v>
      </c>
      <c r="BE38" s="58">
        <v>1</v>
      </c>
      <c r="BF38" s="58">
        <v>1</v>
      </c>
      <c r="BG38" s="64">
        <f t="shared" si="2"/>
        <v>65</v>
      </c>
      <c r="BI38">
        <f t="shared" si="3"/>
        <v>65</v>
      </c>
    </row>
    <row r="39" spans="1:61" ht="18" customHeight="1">
      <c r="A39" s="135"/>
      <c r="B39" s="135"/>
      <c r="C39" s="135"/>
      <c r="D39" s="141">
        <v>27</v>
      </c>
      <c r="E39" s="116" t="s">
        <v>476</v>
      </c>
      <c r="F39" s="102" t="s">
        <v>477</v>
      </c>
      <c r="G39" s="120" t="s">
        <v>478</v>
      </c>
      <c r="H39" s="99">
        <v>65</v>
      </c>
      <c r="I39" s="224">
        <f t="shared" si="1"/>
        <v>83.33333333333333</v>
      </c>
      <c r="J39" s="126">
        <f t="shared" si="0"/>
        <v>81.25</v>
      </c>
      <c r="K39" s="124" t="s">
        <v>101</v>
      </c>
      <c r="L39" s="104" t="s">
        <v>482</v>
      </c>
      <c r="M39" s="104" t="s">
        <v>133</v>
      </c>
      <c r="N39" s="104" t="s">
        <v>483</v>
      </c>
      <c r="O39" s="85" t="s">
        <v>484</v>
      </c>
      <c r="P39" s="104" t="s">
        <v>480</v>
      </c>
      <c r="Q39" s="149" t="s">
        <v>255</v>
      </c>
      <c r="R39" s="149"/>
      <c r="S39" s="216">
        <v>2</v>
      </c>
      <c r="T39" s="216">
        <v>2</v>
      </c>
      <c r="U39" s="216">
        <v>2</v>
      </c>
      <c r="V39" s="58">
        <v>1</v>
      </c>
      <c r="W39" s="58">
        <v>2</v>
      </c>
      <c r="X39" s="58">
        <v>0</v>
      </c>
      <c r="Y39" s="58">
        <v>2</v>
      </c>
      <c r="Z39" s="58">
        <v>1</v>
      </c>
      <c r="AA39" s="58">
        <v>2</v>
      </c>
      <c r="AB39" s="58">
        <v>1</v>
      </c>
      <c r="AC39" s="58">
        <v>1</v>
      </c>
      <c r="AD39" s="58">
        <v>2</v>
      </c>
      <c r="AE39" s="58">
        <v>0</v>
      </c>
      <c r="AF39" s="58">
        <v>1</v>
      </c>
      <c r="AG39" s="58">
        <v>2</v>
      </c>
      <c r="AH39" s="58">
        <v>2</v>
      </c>
      <c r="AI39" s="58">
        <v>2</v>
      </c>
      <c r="AJ39" s="58">
        <v>2</v>
      </c>
      <c r="AK39" s="58">
        <v>2</v>
      </c>
      <c r="AL39" s="58">
        <v>2</v>
      </c>
      <c r="AM39" s="58">
        <v>2</v>
      </c>
      <c r="AN39" s="58">
        <v>2</v>
      </c>
      <c r="AO39" s="58">
        <v>2</v>
      </c>
      <c r="AP39" s="58">
        <v>1</v>
      </c>
      <c r="AQ39" s="58">
        <v>2</v>
      </c>
      <c r="AR39" s="58">
        <v>1</v>
      </c>
      <c r="AS39" s="58">
        <v>2</v>
      </c>
      <c r="AT39" s="58">
        <v>1</v>
      </c>
      <c r="AU39" s="58">
        <v>2</v>
      </c>
      <c r="AV39" s="58">
        <v>2</v>
      </c>
      <c r="AW39" s="58">
        <v>2</v>
      </c>
      <c r="AX39" s="58">
        <v>2</v>
      </c>
      <c r="AY39" s="58">
        <v>1</v>
      </c>
      <c r="AZ39" s="58">
        <v>1</v>
      </c>
      <c r="BA39" s="58">
        <v>2</v>
      </c>
      <c r="BB39" s="58">
        <v>1</v>
      </c>
      <c r="BC39" s="58">
        <v>2</v>
      </c>
      <c r="BD39" s="58">
        <v>2</v>
      </c>
      <c r="BE39" s="58">
        <v>2</v>
      </c>
      <c r="BF39" s="58">
        <v>2</v>
      </c>
      <c r="BG39" s="64">
        <f t="shared" si="2"/>
        <v>65</v>
      </c>
      <c r="BI39">
        <f t="shared" si="3"/>
        <v>65</v>
      </c>
    </row>
    <row r="40" spans="1:61" ht="18" customHeight="1">
      <c r="A40" s="135"/>
      <c r="B40" s="135"/>
      <c r="C40" s="135"/>
      <c r="D40" s="141">
        <v>30</v>
      </c>
      <c r="E40" s="138" t="s">
        <v>41</v>
      </c>
      <c r="F40" s="102" t="s">
        <v>40</v>
      </c>
      <c r="G40" s="120" t="s">
        <v>89</v>
      </c>
      <c r="H40" s="99">
        <v>64</v>
      </c>
      <c r="I40" s="121">
        <f t="shared" si="1"/>
        <v>82.05128205128206</v>
      </c>
      <c r="J40" s="126">
        <f t="shared" si="0"/>
        <v>80</v>
      </c>
      <c r="K40" s="123" t="s">
        <v>101</v>
      </c>
      <c r="L40" s="104" t="s">
        <v>115</v>
      </c>
      <c r="M40" s="104" t="s">
        <v>137</v>
      </c>
      <c r="N40" s="104" t="s">
        <v>293</v>
      </c>
      <c r="O40" s="85" t="s">
        <v>150</v>
      </c>
      <c r="P40" s="105" t="s">
        <v>169</v>
      </c>
      <c r="Q40" s="149" t="s">
        <v>163</v>
      </c>
      <c r="R40" s="149"/>
      <c r="S40" s="216">
        <v>2</v>
      </c>
      <c r="T40" s="58">
        <v>1</v>
      </c>
      <c r="U40" s="58">
        <v>2</v>
      </c>
      <c r="V40" s="58">
        <v>2</v>
      </c>
      <c r="W40" s="58">
        <v>2</v>
      </c>
      <c r="X40" s="58">
        <v>2</v>
      </c>
      <c r="Y40" s="58">
        <v>2</v>
      </c>
      <c r="Z40" s="58">
        <v>1</v>
      </c>
      <c r="AA40" s="58">
        <v>2</v>
      </c>
      <c r="AB40" s="58">
        <v>2</v>
      </c>
      <c r="AC40" s="58">
        <v>2</v>
      </c>
      <c r="AD40" s="58">
        <v>2</v>
      </c>
      <c r="AE40" s="58">
        <v>1</v>
      </c>
      <c r="AF40" s="58">
        <v>0</v>
      </c>
      <c r="AG40" s="58">
        <v>1</v>
      </c>
      <c r="AH40" s="58">
        <v>2</v>
      </c>
      <c r="AI40" s="58">
        <v>1</v>
      </c>
      <c r="AJ40" s="58">
        <v>2</v>
      </c>
      <c r="AK40" s="58">
        <v>1</v>
      </c>
      <c r="AL40" s="58">
        <v>1</v>
      </c>
      <c r="AM40" s="58">
        <v>2</v>
      </c>
      <c r="AN40" s="58">
        <v>2</v>
      </c>
      <c r="AO40" s="58">
        <v>2</v>
      </c>
      <c r="AP40" s="58">
        <v>2</v>
      </c>
      <c r="AQ40" s="58">
        <v>2</v>
      </c>
      <c r="AR40" s="58">
        <v>2</v>
      </c>
      <c r="AS40" s="58">
        <v>1</v>
      </c>
      <c r="AT40" s="58">
        <v>2</v>
      </c>
      <c r="AU40" s="58">
        <v>1</v>
      </c>
      <c r="AV40" s="58">
        <v>2</v>
      </c>
      <c r="AW40" s="58">
        <v>2</v>
      </c>
      <c r="AX40" s="58">
        <v>2</v>
      </c>
      <c r="AY40" s="58">
        <v>1</v>
      </c>
      <c r="AZ40" s="58">
        <v>1</v>
      </c>
      <c r="BA40" s="58">
        <v>2</v>
      </c>
      <c r="BB40" s="58">
        <v>1</v>
      </c>
      <c r="BC40" s="58">
        <v>2</v>
      </c>
      <c r="BD40" s="58">
        <v>2</v>
      </c>
      <c r="BE40" s="58">
        <v>1</v>
      </c>
      <c r="BF40" s="58">
        <v>1</v>
      </c>
      <c r="BG40" s="64">
        <f t="shared" si="2"/>
        <v>64</v>
      </c>
      <c r="BI40">
        <f t="shared" si="3"/>
        <v>64</v>
      </c>
    </row>
    <row r="41" spans="1:61" ht="18" customHeight="1">
      <c r="A41" s="136"/>
      <c r="B41" s="136"/>
      <c r="C41" s="136"/>
      <c r="D41" s="172">
        <v>31</v>
      </c>
      <c r="E41" s="116" t="s">
        <v>96</v>
      </c>
      <c r="F41" s="102" t="s">
        <v>48</v>
      </c>
      <c r="G41" s="120" t="s">
        <v>97</v>
      </c>
      <c r="H41" s="99">
        <v>63</v>
      </c>
      <c r="I41" s="121">
        <f t="shared" si="1"/>
        <v>80.76923076923077</v>
      </c>
      <c r="J41" s="126">
        <f t="shared" si="0"/>
        <v>78.75</v>
      </c>
      <c r="K41" s="124" t="s">
        <v>101</v>
      </c>
      <c r="L41" s="104" t="s">
        <v>121</v>
      </c>
      <c r="M41" s="104" t="s">
        <v>141</v>
      </c>
      <c r="N41" s="104" t="s">
        <v>296</v>
      </c>
      <c r="O41" s="85" t="s">
        <v>148</v>
      </c>
      <c r="P41" s="105">
        <v>25</v>
      </c>
      <c r="Q41" s="149" t="s">
        <v>167</v>
      </c>
      <c r="R41" s="149"/>
      <c r="S41" s="216">
        <v>1</v>
      </c>
      <c r="T41" s="58">
        <v>0</v>
      </c>
      <c r="U41" s="58">
        <v>2</v>
      </c>
      <c r="V41" s="58">
        <v>2</v>
      </c>
      <c r="W41" s="58">
        <v>1</v>
      </c>
      <c r="X41" s="58">
        <v>1</v>
      </c>
      <c r="Y41" s="58">
        <v>2</v>
      </c>
      <c r="Z41" s="58">
        <v>1</v>
      </c>
      <c r="AA41" s="58">
        <v>2</v>
      </c>
      <c r="AB41" s="58">
        <v>1</v>
      </c>
      <c r="AC41" s="58">
        <v>2</v>
      </c>
      <c r="AD41" s="58">
        <v>2</v>
      </c>
      <c r="AE41" s="58">
        <v>2</v>
      </c>
      <c r="AF41" s="58">
        <v>2</v>
      </c>
      <c r="AG41" s="58">
        <v>2</v>
      </c>
      <c r="AH41" s="58">
        <v>2</v>
      </c>
      <c r="AI41" s="58">
        <v>2</v>
      </c>
      <c r="AJ41" s="58">
        <v>2</v>
      </c>
      <c r="AK41" s="58">
        <v>1</v>
      </c>
      <c r="AL41" s="58">
        <v>1</v>
      </c>
      <c r="AM41" s="58">
        <v>2</v>
      </c>
      <c r="AN41" s="58">
        <v>2</v>
      </c>
      <c r="AO41" s="58">
        <v>2</v>
      </c>
      <c r="AP41" s="58">
        <v>1</v>
      </c>
      <c r="AQ41" s="58">
        <v>2</v>
      </c>
      <c r="AR41" s="58">
        <v>2</v>
      </c>
      <c r="AS41" s="58">
        <v>1</v>
      </c>
      <c r="AT41" s="58">
        <v>1</v>
      </c>
      <c r="AU41" s="58">
        <v>1</v>
      </c>
      <c r="AV41" s="58">
        <v>2</v>
      </c>
      <c r="AW41" s="58">
        <v>2</v>
      </c>
      <c r="AX41" s="58">
        <v>1</v>
      </c>
      <c r="AY41" s="58">
        <v>1</v>
      </c>
      <c r="AZ41" s="58">
        <v>2</v>
      </c>
      <c r="BA41" s="58">
        <v>1</v>
      </c>
      <c r="BB41" s="58">
        <v>1</v>
      </c>
      <c r="BC41" s="58">
        <v>2</v>
      </c>
      <c r="BD41" s="58">
        <v>2</v>
      </c>
      <c r="BE41" s="58">
        <v>2</v>
      </c>
      <c r="BF41" s="58">
        <v>2</v>
      </c>
      <c r="BG41" s="64">
        <f t="shared" si="2"/>
        <v>63</v>
      </c>
      <c r="BI41">
        <f t="shared" si="3"/>
        <v>63</v>
      </c>
    </row>
    <row r="42" spans="4:61" ht="18" customHeight="1">
      <c r="D42" s="141">
        <v>31</v>
      </c>
      <c r="E42" s="116" t="s">
        <v>258</v>
      </c>
      <c r="F42" s="102" t="s">
        <v>49</v>
      </c>
      <c r="G42" s="120" t="s">
        <v>232</v>
      </c>
      <c r="H42" s="99">
        <v>63</v>
      </c>
      <c r="I42" s="121">
        <f t="shared" si="1"/>
        <v>80.76923076923077</v>
      </c>
      <c r="J42" s="126">
        <f t="shared" si="0"/>
        <v>78.75</v>
      </c>
      <c r="K42" s="124" t="s">
        <v>101</v>
      </c>
      <c r="L42" s="104" t="s">
        <v>235</v>
      </c>
      <c r="M42" s="104" t="s">
        <v>236</v>
      </c>
      <c r="N42" s="104" t="s">
        <v>238</v>
      </c>
      <c r="O42" s="85">
        <v>10</v>
      </c>
      <c r="P42" s="105" t="s">
        <v>169</v>
      </c>
      <c r="Q42" s="149" t="s">
        <v>239</v>
      </c>
      <c r="R42" s="149"/>
      <c r="S42" s="214">
        <v>1</v>
      </c>
      <c r="T42" s="214">
        <v>1</v>
      </c>
      <c r="U42" s="214">
        <v>1</v>
      </c>
      <c r="V42" s="58">
        <v>2</v>
      </c>
      <c r="W42" s="58">
        <v>2</v>
      </c>
      <c r="X42" s="58">
        <v>2</v>
      </c>
      <c r="Y42" s="58">
        <v>2</v>
      </c>
      <c r="Z42" s="58">
        <v>1</v>
      </c>
      <c r="AA42" s="58">
        <v>2</v>
      </c>
      <c r="AB42" s="58">
        <v>2</v>
      </c>
      <c r="AC42" s="58">
        <v>1</v>
      </c>
      <c r="AD42" s="58">
        <v>2</v>
      </c>
      <c r="AE42" s="58">
        <v>2</v>
      </c>
      <c r="AF42" s="58">
        <v>1</v>
      </c>
      <c r="AG42" s="58">
        <v>1</v>
      </c>
      <c r="AH42" s="58">
        <v>2</v>
      </c>
      <c r="AI42" s="58">
        <v>2</v>
      </c>
      <c r="AJ42" s="58">
        <v>2</v>
      </c>
      <c r="AK42" s="58">
        <v>1</v>
      </c>
      <c r="AL42" s="58">
        <v>2</v>
      </c>
      <c r="AM42" s="58">
        <v>1</v>
      </c>
      <c r="AN42" s="58">
        <v>2</v>
      </c>
      <c r="AO42" s="58">
        <v>1</v>
      </c>
      <c r="AP42" s="58">
        <v>2</v>
      </c>
      <c r="AQ42" s="58">
        <v>2</v>
      </c>
      <c r="AR42" s="58">
        <v>2</v>
      </c>
      <c r="AS42" s="58">
        <v>1</v>
      </c>
      <c r="AT42" s="58">
        <v>1</v>
      </c>
      <c r="AU42" s="58">
        <v>1</v>
      </c>
      <c r="AV42" s="58">
        <v>2</v>
      </c>
      <c r="AW42" s="58">
        <v>2</v>
      </c>
      <c r="AX42" s="58">
        <v>1</v>
      </c>
      <c r="AY42" s="58">
        <v>1</v>
      </c>
      <c r="AZ42" s="58">
        <v>2</v>
      </c>
      <c r="BA42" s="58">
        <v>2</v>
      </c>
      <c r="BB42" s="58">
        <v>1</v>
      </c>
      <c r="BC42" s="58">
        <v>1</v>
      </c>
      <c r="BD42" s="58">
        <v>2</v>
      </c>
      <c r="BE42" s="58">
        <v>2</v>
      </c>
      <c r="BF42" s="58">
        <v>2</v>
      </c>
      <c r="BG42" s="64">
        <f t="shared" si="2"/>
        <v>63</v>
      </c>
      <c r="BI42">
        <f t="shared" si="3"/>
        <v>63</v>
      </c>
    </row>
    <row r="43" spans="4:61" ht="18" customHeight="1">
      <c r="D43" s="141">
        <v>31</v>
      </c>
      <c r="E43" s="116" t="s">
        <v>391</v>
      </c>
      <c r="F43" s="102" t="s">
        <v>1</v>
      </c>
      <c r="G43" s="120" t="s">
        <v>392</v>
      </c>
      <c r="H43" s="99">
        <v>63</v>
      </c>
      <c r="I43" s="121">
        <f t="shared" si="1"/>
        <v>80.76923076923077</v>
      </c>
      <c r="J43" s="126">
        <f aca="true" t="shared" si="4" ref="J43:J61">H43*100/80</f>
        <v>78.75</v>
      </c>
      <c r="K43" s="124" t="s">
        <v>101</v>
      </c>
      <c r="L43" s="104" t="s">
        <v>120</v>
      </c>
      <c r="M43" s="104" t="s">
        <v>440</v>
      </c>
      <c r="N43" s="104" t="s">
        <v>441</v>
      </c>
      <c r="O43" s="85" t="s">
        <v>146</v>
      </c>
      <c r="P43" s="105" t="s">
        <v>173</v>
      </c>
      <c r="Q43" s="149" t="s">
        <v>256</v>
      </c>
      <c r="R43" s="149"/>
      <c r="S43" s="214">
        <v>2</v>
      </c>
      <c r="T43" s="214">
        <v>2</v>
      </c>
      <c r="U43" s="214">
        <v>2</v>
      </c>
      <c r="V43" s="58">
        <v>1</v>
      </c>
      <c r="W43" s="58">
        <v>1</v>
      </c>
      <c r="X43" s="58">
        <v>2</v>
      </c>
      <c r="Y43" s="58">
        <v>2</v>
      </c>
      <c r="Z43" s="58">
        <v>1</v>
      </c>
      <c r="AA43" s="58">
        <v>2</v>
      </c>
      <c r="AB43" s="58">
        <v>1</v>
      </c>
      <c r="AC43" s="58">
        <v>2</v>
      </c>
      <c r="AD43" s="58">
        <v>1</v>
      </c>
      <c r="AE43" s="58">
        <v>2</v>
      </c>
      <c r="AF43" s="58">
        <v>0</v>
      </c>
      <c r="AG43" s="58">
        <v>1</v>
      </c>
      <c r="AH43" s="58">
        <v>2</v>
      </c>
      <c r="AI43" s="58">
        <v>2</v>
      </c>
      <c r="AJ43" s="58">
        <v>2</v>
      </c>
      <c r="AK43" s="58">
        <v>2</v>
      </c>
      <c r="AL43" s="58">
        <v>2</v>
      </c>
      <c r="AM43" s="58">
        <v>1</v>
      </c>
      <c r="AN43" s="58">
        <v>2</v>
      </c>
      <c r="AO43" s="58">
        <v>2</v>
      </c>
      <c r="AP43" s="58">
        <v>1</v>
      </c>
      <c r="AQ43" s="58">
        <v>2</v>
      </c>
      <c r="AR43" s="58">
        <v>1</v>
      </c>
      <c r="AS43" s="58">
        <v>1</v>
      </c>
      <c r="AT43" s="58">
        <v>2</v>
      </c>
      <c r="AU43" s="58">
        <v>2</v>
      </c>
      <c r="AV43" s="58">
        <v>1</v>
      </c>
      <c r="AW43" s="58">
        <v>2</v>
      </c>
      <c r="AX43" s="58">
        <v>2</v>
      </c>
      <c r="AY43" s="58">
        <v>2</v>
      </c>
      <c r="AZ43" s="58">
        <v>1</v>
      </c>
      <c r="BA43" s="58">
        <v>2</v>
      </c>
      <c r="BB43" s="58">
        <v>1</v>
      </c>
      <c r="BC43" s="58">
        <v>1</v>
      </c>
      <c r="BD43" s="58">
        <v>2</v>
      </c>
      <c r="BE43" s="58">
        <v>1</v>
      </c>
      <c r="BF43" s="58">
        <v>2</v>
      </c>
      <c r="BG43" s="64">
        <f t="shared" si="2"/>
        <v>63</v>
      </c>
      <c r="BI43">
        <f t="shared" si="3"/>
        <v>63</v>
      </c>
    </row>
    <row r="44" spans="4:61" ht="18" customHeight="1">
      <c r="D44" s="172">
        <v>31</v>
      </c>
      <c r="E44" s="116" t="s">
        <v>445</v>
      </c>
      <c r="F44" s="102" t="s">
        <v>397</v>
      </c>
      <c r="G44" s="120" t="s">
        <v>446</v>
      </c>
      <c r="H44" s="99">
        <v>63</v>
      </c>
      <c r="I44" s="121">
        <f t="shared" si="1"/>
        <v>80.76923076923077</v>
      </c>
      <c r="J44" s="126">
        <f t="shared" si="4"/>
        <v>78.75</v>
      </c>
      <c r="K44" s="124" t="s">
        <v>101</v>
      </c>
      <c r="L44" s="104" t="s">
        <v>456</v>
      </c>
      <c r="M44" s="104" t="s">
        <v>457</v>
      </c>
      <c r="N44" s="104" t="s">
        <v>458</v>
      </c>
      <c r="O44" s="85">
        <v>9</v>
      </c>
      <c r="P44" s="105" t="s">
        <v>459</v>
      </c>
      <c r="Q44" s="149" t="s">
        <v>460</v>
      </c>
      <c r="R44" s="149"/>
      <c r="S44" s="214">
        <v>2</v>
      </c>
      <c r="T44" s="58">
        <v>1</v>
      </c>
      <c r="U44" s="58">
        <v>2</v>
      </c>
      <c r="V44" s="58">
        <v>2</v>
      </c>
      <c r="W44" s="58">
        <v>2</v>
      </c>
      <c r="X44" s="58">
        <v>2</v>
      </c>
      <c r="Y44" s="58">
        <v>2</v>
      </c>
      <c r="Z44" s="58">
        <v>1</v>
      </c>
      <c r="AA44" s="58">
        <v>2</v>
      </c>
      <c r="AB44" s="58">
        <v>2</v>
      </c>
      <c r="AC44" s="58">
        <v>1</v>
      </c>
      <c r="AD44" s="58">
        <v>1</v>
      </c>
      <c r="AE44" s="58">
        <v>2</v>
      </c>
      <c r="AF44" s="58">
        <v>1</v>
      </c>
      <c r="AG44" s="58">
        <v>1</v>
      </c>
      <c r="AH44" s="58">
        <v>2</v>
      </c>
      <c r="AI44" s="58">
        <v>1</v>
      </c>
      <c r="AJ44" s="58">
        <v>2</v>
      </c>
      <c r="AK44" s="58">
        <v>2</v>
      </c>
      <c r="AL44" s="58">
        <v>0</v>
      </c>
      <c r="AM44" s="58">
        <v>2</v>
      </c>
      <c r="AN44" s="58">
        <v>2</v>
      </c>
      <c r="AO44" s="58">
        <v>2</v>
      </c>
      <c r="AP44" s="58">
        <v>1</v>
      </c>
      <c r="AQ44" s="58">
        <v>2</v>
      </c>
      <c r="AR44" s="58">
        <v>2</v>
      </c>
      <c r="AS44" s="58">
        <v>1</v>
      </c>
      <c r="AT44" s="58">
        <v>2</v>
      </c>
      <c r="AU44" s="58">
        <v>2</v>
      </c>
      <c r="AV44" s="58">
        <v>1</v>
      </c>
      <c r="AW44" s="58">
        <v>2</v>
      </c>
      <c r="AX44" s="58">
        <v>2</v>
      </c>
      <c r="AY44" s="58">
        <v>1</v>
      </c>
      <c r="AZ44" s="58">
        <v>1</v>
      </c>
      <c r="BA44" s="58">
        <v>2</v>
      </c>
      <c r="BB44" s="58">
        <v>1</v>
      </c>
      <c r="BC44" s="58">
        <v>1</v>
      </c>
      <c r="BD44" s="58">
        <v>2</v>
      </c>
      <c r="BE44" s="58">
        <v>2</v>
      </c>
      <c r="BF44" s="58">
        <v>1</v>
      </c>
      <c r="BG44" s="64">
        <f t="shared" si="2"/>
        <v>63</v>
      </c>
      <c r="BI44">
        <f t="shared" si="3"/>
        <v>63</v>
      </c>
    </row>
    <row r="45" spans="4:61" ht="18" customHeight="1">
      <c r="D45" s="141">
        <v>35</v>
      </c>
      <c r="E45" s="116" t="s">
        <v>42</v>
      </c>
      <c r="F45" s="102" t="s">
        <v>3</v>
      </c>
      <c r="G45" s="120" t="s">
        <v>43</v>
      </c>
      <c r="H45" s="99">
        <v>62</v>
      </c>
      <c r="I45" s="121">
        <f t="shared" si="1"/>
        <v>79.48717948717949</v>
      </c>
      <c r="J45" s="126">
        <f t="shared" si="4"/>
        <v>77.5</v>
      </c>
      <c r="K45" s="123" t="s">
        <v>101</v>
      </c>
      <c r="L45" s="104" t="s">
        <v>69</v>
      </c>
      <c r="M45" s="104" t="s">
        <v>133</v>
      </c>
      <c r="N45" s="104" t="s">
        <v>290</v>
      </c>
      <c r="O45" s="85">
        <v>10</v>
      </c>
      <c r="P45" s="105" t="s">
        <v>175</v>
      </c>
      <c r="Q45" s="149" t="s">
        <v>70</v>
      </c>
      <c r="R45" s="149"/>
      <c r="S45" s="214">
        <v>2</v>
      </c>
      <c r="T45" s="58">
        <v>1</v>
      </c>
      <c r="U45" s="58">
        <v>2</v>
      </c>
      <c r="V45" s="58">
        <v>2</v>
      </c>
      <c r="W45" s="58">
        <v>2</v>
      </c>
      <c r="X45" s="58">
        <v>1</v>
      </c>
      <c r="Y45" s="58">
        <v>2</v>
      </c>
      <c r="Z45" s="58">
        <v>1</v>
      </c>
      <c r="AA45" s="58">
        <v>0</v>
      </c>
      <c r="AB45" s="58">
        <v>2</v>
      </c>
      <c r="AC45" s="58">
        <v>2</v>
      </c>
      <c r="AD45" s="58">
        <v>2</v>
      </c>
      <c r="AE45" s="58">
        <v>1</v>
      </c>
      <c r="AF45" s="58">
        <v>2</v>
      </c>
      <c r="AG45" s="58">
        <v>1</v>
      </c>
      <c r="AH45" s="58">
        <v>2</v>
      </c>
      <c r="AI45" s="58">
        <v>2</v>
      </c>
      <c r="AJ45" s="58">
        <v>2</v>
      </c>
      <c r="AK45" s="58">
        <v>1</v>
      </c>
      <c r="AL45" s="58">
        <v>2</v>
      </c>
      <c r="AM45" s="58">
        <v>1</v>
      </c>
      <c r="AN45" s="58">
        <v>2</v>
      </c>
      <c r="AO45" s="58">
        <v>2</v>
      </c>
      <c r="AP45" s="58">
        <v>1</v>
      </c>
      <c r="AQ45" s="58">
        <v>2</v>
      </c>
      <c r="AR45" s="58">
        <v>2</v>
      </c>
      <c r="AS45" s="58">
        <v>1</v>
      </c>
      <c r="AT45" s="58">
        <v>1</v>
      </c>
      <c r="AU45" s="58">
        <v>2</v>
      </c>
      <c r="AV45" s="58">
        <v>2</v>
      </c>
      <c r="AW45" s="58">
        <v>2</v>
      </c>
      <c r="AX45" s="58">
        <v>2</v>
      </c>
      <c r="AY45" s="58">
        <v>0</v>
      </c>
      <c r="AZ45" s="58">
        <v>0</v>
      </c>
      <c r="BA45" s="58">
        <v>1</v>
      </c>
      <c r="BB45" s="58">
        <v>1</v>
      </c>
      <c r="BC45" s="58">
        <v>2</v>
      </c>
      <c r="BD45" s="58">
        <v>2</v>
      </c>
      <c r="BE45" s="58">
        <v>2</v>
      </c>
      <c r="BF45" s="58">
        <v>2</v>
      </c>
      <c r="BG45" s="64">
        <f t="shared" si="2"/>
        <v>62</v>
      </c>
      <c r="BI45">
        <f t="shared" si="3"/>
        <v>62</v>
      </c>
    </row>
    <row r="46" spans="4:61" ht="18" customHeight="1">
      <c r="D46" s="141">
        <v>35</v>
      </c>
      <c r="E46" s="102" t="s">
        <v>210</v>
      </c>
      <c r="F46" s="102" t="s">
        <v>211</v>
      </c>
      <c r="G46" s="120" t="s">
        <v>172</v>
      </c>
      <c r="H46" s="99">
        <v>62</v>
      </c>
      <c r="I46" s="121">
        <f t="shared" si="1"/>
        <v>79.48717948717949</v>
      </c>
      <c r="J46" s="126">
        <f t="shared" si="4"/>
        <v>77.5</v>
      </c>
      <c r="K46" s="124" t="s">
        <v>101</v>
      </c>
      <c r="L46" s="104" t="s">
        <v>214</v>
      </c>
      <c r="M46" s="104" t="s">
        <v>216</v>
      </c>
      <c r="N46" s="104" t="s">
        <v>172</v>
      </c>
      <c r="O46" s="85" t="s">
        <v>219</v>
      </c>
      <c r="P46" s="105">
        <v>25</v>
      </c>
      <c r="Q46" s="149" t="s">
        <v>221</v>
      </c>
      <c r="R46" s="149"/>
      <c r="S46" s="216">
        <v>2</v>
      </c>
      <c r="T46" s="216">
        <v>2</v>
      </c>
      <c r="U46" s="58">
        <v>1</v>
      </c>
      <c r="V46" s="58">
        <v>2</v>
      </c>
      <c r="W46" s="58">
        <v>1</v>
      </c>
      <c r="X46" s="58">
        <v>2</v>
      </c>
      <c r="Y46" s="58">
        <v>1</v>
      </c>
      <c r="Z46" s="58">
        <v>1</v>
      </c>
      <c r="AA46" s="58">
        <v>1</v>
      </c>
      <c r="AB46" s="58">
        <v>2</v>
      </c>
      <c r="AC46" s="58">
        <v>2</v>
      </c>
      <c r="AD46" s="58">
        <v>1</v>
      </c>
      <c r="AE46" s="58">
        <v>2</v>
      </c>
      <c r="AF46" s="58">
        <v>1</v>
      </c>
      <c r="AG46" s="58">
        <v>2</v>
      </c>
      <c r="AH46" s="58">
        <v>2</v>
      </c>
      <c r="AI46" s="58">
        <v>1</v>
      </c>
      <c r="AJ46" s="58">
        <v>2</v>
      </c>
      <c r="AK46" s="58">
        <v>2</v>
      </c>
      <c r="AL46" s="58">
        <v>2</v>
      </c>
      <c r="AM46" s="58">
        <v>2</v>
      </c>
      <c r="AN46" s="58">
        <v>2</v>
      </c>
      <c r="AO46" s="58">
        <v>2</v>
      </c>
      <c r="AP46" s="58">
        <v>1</v>
      </c>
      <c r="AQ46" s="58">
        <v>2</v>
      </c>
      <c r="AR46" s="58">
        <v>1</v>
      </c>
      <c r="AS46" s="58">
        <v>1</v>
      </c>
      <c r="AT46" s="58">
        <v>1</v>
      </c>
      <c r="AU46" s="58">
        <v>2</v>
      </c>
      <c r="AV46" s="58">
        <v>1</v>
      </c>
      <c r="AW46" s="58">
        <v>2</v>
      </c>
      <c r="AX46" s="58">
        <v>2</v>
      </c>
      <c r="AY46" s="58">
        <v>2</v>
      </c>
      <c r="AZ46" s="58">
        <v>1</v>
      </c>
      <c r="BA46" s="58">
        <v>2</v>
      </c>
      <c r="BB46" s="58">
        <v>1</v>
      </c>
      <c r="BC46" s="58">
        <v>1</v>
      </c>
      <c r="BD46" s="58">
        <v>2</v>
      </c>
      <c r="BE46" s="58">
        <v>1</v>
      </c>
      <c r="BF46" s="58">
        <v>1</v>
      </c>
      <c r="BG46" s="64">
        <f t="shared" si="2"/>
        <v>62</v>
      </c>
      <c r="BI46">
        <f t="shared" si="3"/>
        <v>62</v>
      </c>
    </row>
    <row r="47" spans="4:61" ht="18" customHeight="1">
      <c r="D47" s="172">
        <v>37</v>
      </c>
      <c r="E47" s="102" t="s">
        <v>260</v>
      </c>
      <c r="F47" s="102" t="s">
        <v>87</v>
      </c>
      <c r="G47" s="120" t="s">
        <v>270</v>
      </c>
      <c r="H47" s="99">
        <v>62</v>
      </c>
      <c r="I47" s="121">
        <f t="shared" si="1"/>
        <v>79.48717948717949</v>
      </c>
      <c r="J47" s="126">
        <f t="shared" si="4"/>
        <v>77.5</v>
      </c>
      <c r="K47" s="124" t="s">
        <v>101</v>
      </c>
      <c r="L47" s="104" t="s">
        <v>281</v>
      </c>
      <c r="M47" s="104" t="s">
        <v>139</v>
      </c>
      <c r="N47" s="104" t="s">
        <v>295</v>
      </c>
      <c r="O47" s="85" t="s">
        <v>145</v>
      </c>
      <c r="P47" s="105">
        <v>25</v>
      </c>
      <c r="Q47" s="149" t="s">
        <v>302</v>
      </c>
      <c r="R47" s="149"/>
      <c r="S47" s="216">
        <v>2</v>
      </c>
      <c r="T47" s="216">
        <v>2</v>
      </c>
      <c r="U47" s="216">
        <v>2</v>
      </c>
      <c r="V47" s="216">
        <v>2</v>
      </c>
      <c r="W47" s="216">
        <v>2</v>
      </c>
      <c r="X47" s="216">
        <v>2</v>
      </c>
      <c r="Y47" s="216">
        <v>2</v>
      </c>
      <c r="Z47" s="58">
        <v>1</v>
      </c>
      <c r="AA47" s="58">
        <v>1</v>
      </c>
      <c r="AB47" s="58">
        <v>1</v>
      </c>
      <c r="AC47" s="58">
        <v>2</v>
      </c>
      <c r="AD47" s="58">
        <v>1</v>
      </c>
      <c r="AE47" s="58">
        <v>2</v>
      </c>
      <c r="AF47" s="58">
        <v>0</v>
      </c>
      <c r="AG47" s="58">
        <v>1</v>
      </c>
      <c r="AH47" s="58">
        <v>1</v>
      </c>
      <c r="AI47" s="58">
        <v>2</v>
      </c>
      <c r="AJ47" s="58">
        <v>2</v>
      </c>
      <c r="AK47" s="58">
        <v>1</v>
      </c>
      <c r="AL47" s="58">
        <v>1</v>
      </c>
      <c r="AM47" s="58">
        <v>1</v>
      </c>
      <c r="AN47" s="58">
        <v>2</v>
      </c>
      <c r="AO47" s="58">
        <v>2</v>
      </c>
      <c r="AP47" s="58">
        <v>1</v>
      </c>
      <c r="AQ47" s="58">
        <v>2</v>
      </c>
      <c r="AR47" s="58">
        <v>1</v>
      </c>
      <c r="AS47" s="58">
        <v>1</v>
      </c>
      <c r="AT47" s="58">
        <v>2</v>
      </c>
      <c r="AU47" s="58">
        <v>2</v>
      </c>
      <c r="AV47" s="58">
        <v>2</v>
      </c>
      <c r="AW47" s="58">
        <v>2</v>
      </c>
      <c r="AX47" s="58">
        <v>1</v>
      </c>
      <c r="AY47" s="58">
        <v>0</v>
      </c>
      <c r="AZ47" s="58">
        <v>1</v>
      </c>
      <c r="BA47" s="58">
        <v>2</v>
      </c>
      <c r="BB47" s="58">
        <v>2</v>
      </c>
      <c r="BC47" s="58">
        <v>2</v>
      </c>
      <c r="BD47" s="58">
        <v>2</v>
      </c>
      <c r="BE47" s="58">
        <v>2</v>
      </c>
      <c r="BF47" s="58">
        <v>2</v>
      </c>
      <c r="BG47" s="64">
        <f t="shared" si="2"/>
        <v>62</v>
      </c>
      <c r="BI47">
        <f t="shared" si="3"/>
        <v>62</v>
      </c>
    </row>
    <row r="48" spans="4:61" ht="18" customHeight="1">
      <c r="D48" s="141">
        <v>38</v>
      </c>
      <c r="E48" s="102" t="s">
        <v>44</v>
      </c>
      <c r="F48" s="102" t="s">
        <v>0</v>
      </c>
      <c r="G48" s="120" t="s">
        <v>45</v>
      </c>
      <c r="H48" s="99">
        <v>60</v>
      </c>
      <c r="I48" s="121">
        <f t="shared" si="1"/>
        <v>76.92307692307692</v>
      </c>
      <c r="J48" s="126">
        <f t="shared" si="4"/>
        <v>75</v>
      </c>
      <c r="K48" s="123" t="s">
        <v>101</v>
      </c>
      <c r="L48" s="104" t="s">
        <v>71</v>
      </c>
      <c r="M48" s="104" t="s">
        <v>132</v>
      </c>
      <c r="N48" s="104" t="s">
        <v>289</v>
      </c>
      <c r="O48" s="85">
        <v>10</v>
      </c>
      <c r="P48" s="105" t="s">
        <v>174</v>
      </c>
      <c r="Q48" s="149" t="s">
        <v>158</v>
      </c>
      <c r="R48" s="149"/>
      <c r="S48" s="216">
        <v>2</v>
      </c>
      <c r="T48" s="216">
        <v>2</v>
      </c>
      <c r="U48" s="216">
        <v>2</v>
      </c>
      <c r="V48" s="58">
        <v>1</v>
      </c>
      <c r="W48" s="58">
        <v>1</v>
      </c>
      <c r="X48" s="58">
        <v>2</v>
      </c>
      <c r="Y48" s="58">
        <v>1</v>
      </c>
      <c r="Z48" s="58">
        <v>1</v>
      </c>
      <c r="AA48" s="58">
        <v>2</v>
      </c>
      <c r="AB48" s="58">
        <v>1</v>
      </c>
      <c r="AC48" s="58">
        <v>2</v>
      </c>
      <c r="AD48" s="58">
        <v>2</v>
      </c>
      <c r="AE48" s="58">
        <v>1</v>
      </c>
      <c r="AF48" s="58">
        <v>1</v>
      </c>
      <c r="AG48" s="58">
        <v>2</v>
      </c>
      <c r="AH48" s="58">
        <v>2</v>
      </c>
      <c r="AI48" s="58">
        <v>1</v>
      </c>
      <c r="AJ48" s="58">
        <v>2</v>
      </c>
      <c r="AK48" s="58">
        <v>2</v>
      </c>
      <c r="AL48" s="58">
        <v>1</v>
      </c>
      <c r="AM48" s="58">
        <v>2</v>
      </c>
      <c r="AN48" s="58">
        <v>2</v>
      </c>
      <c r="AO48" s="58">
        <v>1</v>
      </c>
      <c r="AP48" s="58">
        <v>1</v>
      </c>
      <c r="AQ48" s="58">
        <v>2</v>
      </c>
      <c r="AR48" s="58">
        <v>1</v>
      </c>
      <c r="AS48" s="58">
        <v>2</v>
      </c>
      <c r="AT48" s="58">
        <v>1</v>
      </c>
      <c r="AU48" s="58">
        <v>1</v>
      </c>
      <c r="AV48" s="58">
        <v>1</v>
      </c>
      <c r="AW48" s="58">
        <v>2</v>
      </c>
      <c r="AX48" s="58">
        <v>2</v>
      </c>
      <c r="AY48" s="58">
        <v>2</v>
      </c>
      <c r="AZ48" s="58">
        <v>1</v>
      </c>
      <c r="BA48" s="58">
        <v>2</v>
      </c>
      <c r="BB48" s="58">
        <v>1</v>
      </c>
      <c r="BC48" s="58">
        <v>1</v>
      </c>
      <c r="BD48" s="58">
        <v>2</v>
      </c>
      <c r="BE48" s="58">
        <v>1</v>
      </c>
      <c r="BF48" s="58">
        <v>1</v>
      </c>
      <c r="BG48" s="64">
        <f t="shared" si="2"/>
        <v>60</v>
      </c>
      <c r="BI48">
        <f t="shared" si="3"/>
        <v>60</v>
      </c>
    </row>
    <row r="49" spans="4:61" ht="18" customHeight="1">
      <c r="D49" s="141">
        <v>38</v>
      </c>
      <c r="E49" s="102" t="s">
        <v>3</v>
      </c>
      <c r="F49" s="102" t="s">
        <v>267</v>
      </c>
      <c r="G49" s="120" t="s">
        <v>268</v>
      </c>
      <c r="H49" s="99">
        <v>60</v>
      </c>
      <c r="I49" s="121">
        <f t="shared" si="1"/>
        <v>76.92307692307692</v>
      </c>
      <c r="J49" s="126">
        <f t="shared" si="4"/>
        <v>75</v>
      </c>
      <c r="K49" s="124" t="s">
        <v>101</v>
      </c>
      <c r="L49" s="104" t="s">
        <v>278</v>
      </c>
      <c r="M49" s="104" t="s">
        <v>279</v>
      </c>
      <c r="N49" s="104" t="s">
        <v>297</v>
      </c>
      <c r="O49" s="85">
        <v>9</v>
      </c>
      <c r="P49" s="105" t="s">
        <v>169</v>
      </c>
      <c r="Q49" s="149" t="s">
        <v>300</v>
      </c>
      <c r="R49" s="149"/>
      <c r="S49" s="216">
        <v>2</v>
      </c>
      <c r="T49" s="216">
        <v>2</v>
      </c>
      <c r="U49" s="58">
        <v>1</v>
      </c>
      <c r="V49" s="58">
        <v>2</v>
      </c>
      <c r="W49" s="58">
        <v>2</v>
      </c>
      <c r="X49" s="58">
        <v>2</v>
      </c>
      <c r="Y49" s="58">
        <v>1</v>
      </c>
      <c r="Z49" s="58">
        <v>0</v>
      </c>
      <c r="AA49" s="58">
        <v>2</v>
      </c>
      <c r="AB49" s="58">
        <v>1</v>
      </c>
      <c r="AC49" s="58">
        <v>1</v>
      </c>
      <c r="AD49" s="58">
        <v>1</v>
      </c>
      <c r="AE49" s="58">
        <v>2</v>
      </c>
      <c r="AF49" s="58">
        <v>2</v>
      </c>
      <c r="AG49" s="58">
        <v>1</v>
      </c>
      <c r="AH49" s="58">
        <v>2</v>
      </c>
      <c r="AI49" s="58">
        <v>1</v>
      </c>
      <c r="AJ49" s="58">
        <v>2</v>
      </c>
      <c r="AK49" s="58">
        <v>2</v>
      </c>
      <c r="AL49" s="58">
        <v>2</v>
      </c>
      <c r="AM49" s="58">
        <v>1</v>
      </c>
      <c r="AN49" s="58">
        <v>2</v>
      </c>
      <c r="AO49" s="58">
        <v>2</v>
      </c>
      <c r="AP49" s="58">
        <v>2</v>
      </c>
      <c r="AQ49" s="58">
        <v>2</v>
      </c>
      <c r="AR49" s="58">
        <v>2</v>
      </c>
      <c r="AS49" s="58">
        <v>1</v>
      </c>
      <c r="AT49" s="58">
        <v>2</v>
      </c>
      <c r="AU49" s="58">
        <v>2</v>
      </c>
      <c r="AV49" s="58">
        <v>2</v>
      </c>
      <c r="AW49" s="58">
        <v>2</v>
      </c>
      <c r="AX49" s="58">
        <v>1</v>
      </c>
      <c r="AY49" s="58">
        <v>1</v>
      </c>
      <c r="AZ49" s="58">
        <v>1</v>
      </c>
      <c r="BA49" s="58">
        <v>1</v>
      </c>
      <c r="BB49" s="58">
        <v>0</v>
      </c>
      <c r="BC49" s="58">
        <v>1</v>
      </c>
      <c r="BD49" s="58">
        <v>1</v>
      </c>
      <c r="BE49" s="58">
        <v>1</v>
      </c>
      <c r="BF49" s="58">
        <v>2</v>
      </c>
      <c r="BG49" s="64">
        <f t="shared" si="2"/>
        <v>60</v>
      </c>
      <c r="BI49">
        <f t="shared" si="3"/>
        <v>60</v>
      </c>
    </row>
    <row r="50" spans="4:61" ht="18" customHeight="1">
      <c r="D50" s="172">
        <v>38</v>
      </c>
      <c r="E50" s="102" t="s">
        <v>362</v>
      </c>
      <c r="F50" s="102" t="s">
        <v>50</v>
      </c>
      <c r="G50" s="120" t="s">
        <v>363</v>
      </c>
      <c r="H50" s="99">
        <v>60</v>
      </c>
      <c r="I50" s="121">
        <f t="shared" si="1"/>
        <v>76.92307692307692</v>
      </c>
      <c r="J50" s="126">
        <f t="shared" si="4"/>
        <v>75</v>
      </c>
      <c r="K50" s="124" t="s">
        <v>101</v>
      </c>
      <c r="L50" s="104" t="s">
        <v>373</v>
      </c>
      <c r="M50" s="104" t="s">
        <v>138</v>
      </c>
      <c r="N50" s="104" t="s">
        <v>377</v>
      </c>
      <c r="O50" s="85">
        <v>10</v>
      </c>
      <c r="P50" s="105">
        <v>25</v>
      </c>
      <c r="Q50" s="149" t="s">
        <v>383</v>
      </c>
      <c r="R50" s="149"/>
      <c r="S50" s="216">
        <v>2</v>
      </c>
      <c r="T50" s="58">
        <v>1</v>
      </c>
      <c r="U50" s="58">
        <v>1</v>
      </c>
      <c r="V50" s="58">
        <v>1</v>
      </c>
      <c r="W50" s="58">
        <v>1</v>
      </c>
      <c r="X50" s="58">
        <v>2</v>
      </c>
      <c r="Y50" s="58">
        <v>2</v>
      </c>
      <c r="Z50" s="58">
        <v>1</v>
      </c>
      <c r="AA50" s="58">
        <v>1</v>
      </c>
      <c r="AB50" s="58">
        <v>1</v>
      </c>
      <c r="AC50" s="58">
        <v>2</v>
      </c>
      <c r="AD50" s="58">
        <v>1</v>
      </c>
      <c r="AE50" s="58">
        <v>1</v>
      </c>
      <c r="AF50" s="58">
        <v>1</v>
      </c>
      <c r="AG50" s="58">
        <v>2</v>
      </c>
      <c r="AH50" s="58">
        <v>2</v>
      </c>
      <c r="AI50" s="58">
        <v>2</v>
      </c>
      <c r="AJ50" s="58">
        <v>2</v>
      </c>
      <c r="AK50" s="58">
        <v>1</v>
      </c>
      <c r="AL50" s="58">
        <v>2</v>
      </c>
      <c r="AM50" s="58">
        <v>1</v>
      </c>
      <c r="AN50" s="58">
        <v>2</v>
      </c>
      <c r="AO50" s="58">
        <v>2</v>
      </c>
      <c r="AP50" s="58">
        <v>1</v>
      </c>
      <c r="AQ50" s="58">
        <v>2</v>
      </c>
      <c r="AR50" s="58">
        <v>2</v>
      </c>
      <c r="AS50" s="58">
        <v>2</v>
      </c>
      <c r="AT50" s="58">
        <v>1</v>
      </c>
      <c r="AU50" s="58">
        <v>1</v>
      </c>
      <c r="AV50" s="58">
        <v>2</v>
      </c>
      <c r="AW50" s="58">
        <v>2</v>
      </c>
      <c r="AX50" s="58">
        <v>0</v>
      </c>
      <c r="AY50" s="58">
        <v>1</v>
      </c>
      <c r="AZ50" s="58">
        <v>1</v>
      </c>
      <c r="BA50" s="58">
        <v>2</v>
      </c>
      <c r="BB50" s="58">
        <v>1</v>
      </c>
      <c r="BC50" s="58">
        <v>2</v>
      </c>
      <c r="BD50" s="58">
        <v>2</v>
      </c>
      <c r="BE50" s="58">
        <v>2</v>
      </c>
      <c r="BF50" s="58">
        <v>2</v>
      </c>
      <c r="BG50" s="64">
        <f t="shared" si="2"/>
        <v>60</v>
      </c>
      <c r="BI50">
        <f t="shared" si="3"/>
        <v>60</v>
      </c>
    </row>
    <row r="51" spans="4:61" ht="18" customHeight="1">
      <c r="D51" s="141">
        <v>41</v>
      </c>
      <c r="E51" s="102" t="s">
        <v>367</v>
      </c>
      <c r="F51" s="102" t="s">
        <v>368</v>
      </c>
      <c r="G51" s="152" t="s">
        <v>369</v>
      </c>
      <c r="H51" s="99">
        <v>59</v>
      </c>
      <c r="I51" s="121">
        <f t="shared" si="1"/>
        <v>75.64102564102564</v>
      </c>
      <c r="J51" s="126">
        <f t="shared" si="4"/>
        <v>73.75</v>
      </c>
      <c r="K51" s="124" t="s">
        <v>101</v>
      </c>
      <c r="L51" s="104" t="s">
        <v>375</v>
      </c>
      <c r="M51" s="104" t="s">
        <v>72</v>
      </c>
      <c r="N51" s="104" t="s">
        <v>380</v>
      </c>
      <c r="O51" s="85" t="s">
        <v>381</v>
      </c>
      <c r="P51" s="105" t="s">
        <v>382</v>
      </c>
      <c r="Q51" s="149" t="s">
        <v>64</v>
      </c>
      <c r="R51" s="149"/>
      <c r="S51" s="216">
        <v>1</v>
      </c>
      <c r="T51" s="58">
        <v>2</v>
      </c>
      <c r="U51" s="58">
        <v>1</v>
      </c>
      <c r="V51" s="58">
        <v>0</v>
      </c>
      <c r="W51" s="58">
        <v>2</v>
      </c>
      <c r="X51" s="58">
        <v>2</v>
      </c>
      <c r="Y51" s="58">
        <v>2</v>
      </c>
      <c r="Z51" s="58">
        <v>1</v>
      </c>
      <c r="AA51" s="58">
        <v>1</v>
      </c>
      <c r="AB51" s="58">
        <v>1</v>
      </c>
      <c r="AC51" s="58">
        <v>2</v>
      </c>
      <c r="AD51" s="58">
        <v>1</v>
      </c>
      <c r="AE51" s="58">
        <v>1</v>
      </c>
      <c r="AF51" s="58">
        <v>1</v>
      </c>
      <c r="AG51" s="58">
        <v>2</v>
      </c>
      <c r="AH51" s="58">
        <v>2</v>
      </c>
      <c r="AI51" s="58">
        <v>2</v>
      </c>
      <c r="AJ51" s="58">
        <v>2</v>
      </c>
      <c r="AK51" s="58">
        <v>1</v>
      </c>
      <c r="AL51" s="58">
        <v>1</v>
      </c>
      <c r="AM51" s="58">
        <v>1</v>
      </c>
      <c r="AN51" s="58">
        <v>2</v>
      </c>
      <c r="AO51" s="58">
        <v>1</v>
      </c>
      <c r="AP51" s="58">
        <v>2</v>
      </c>
      <c r="AQ51" s="58">
        <v>2</v>
      </c>
      <c r="AR51" s="58">
        <v>2</v>
      </c>
      <c r="AS51" s="58">
        <v>1</v>
      </c>
      <c r="AT51" s="58">
        <v>2</v>
      </c>
      <c r="AU51" s="58">
        <v>1</v>
      </c>
      <c r="AV51" s="58">
        <v>1</v>
      </c>
      <c r="AW51" s="58">
        <v>2</v>
      </c>
      <c r="AX51" s="58">
        <v>2</v>
      </c>
      <c r="AY51" s="58">
        <v>1</v>
      </c>
      <c r="AZ51" s="58">
        <v>1</v>
      </c>
      <c r="BA51" s="58">
        <v>1</v>
      </c>
      <c r="BB51" s="58">
        <v>1</v>
      </c>
      <c r="BC51" s="58">
        <v>2</v>
      </c>
      <c r="BD51" s="58">
        <v>2</v>
      </c>
      <c r="BE51" s="58">
        <v>2</v>
      </c>
      <c r="BF51" s="58">
        <v>2</v>
      </c>
      <c r="BG51" s="64">
        <f t="shared" si="2"/>
        <v>59</v>
      </c>
      <c r="BI51">
        <f t="shared" si="3"/>
        <v>59</v>
      </c>
    </row>
    <row r="52" spans="4:61" ht="18" customHeight="1">
      <c r="D52" s="141">
        <v>41</v>
      </c>
      <c r="E52" s="102" t="s">
        <v>393</v>
      </c>
      <c r="F52" s="102" t="s">
        <v>394</v>
      </c>
      <c r="G52" s="120" t="s">
        <v>395</v>
      </c>
      <c r="H52" s="99">
        <v>59</v>
      </c>
      <c r="I52" s="121">
        <f t="shared" si="1"/>
        <v>75.64102564102564</v>
      </c>
      <c r="J52" s="126">
        <f t="shared" si="4"/>
        <v>73.75</v>
      </c>
      <c r="K52" s="124" t="s">
        <v>101</v>
      </c>
      <c r="L52" s="104" t="s">
        <v>278</v>
      </c>
      <c r="M52" s="104" t="s">
        <v>133</v>
      </c>
      <c r="N52" s="104" t="s">
        <v>231</v>
      </c>
      <c r="O52" s="112">
        <v>10</v>
      </c>
      <c r="P52" s="105" t="s">
        <v>442</v>
      </c>
      <c r="Q52" s="149" t="s">
        <v>321</v>
      </c>
      <c r="R52" s="149"/>
      <c r="S52" s="216">
        <v>1</v>
      </c>
      <c r="T52" s="58">
        <v>2</v>
      </c>
      <c r="U52" s="58">
        <v>1</v>
      </c>
      <c r="V52" s="58">
        <v>2</v>
      </c>
      <c r="W52" s="58">
        <v>2</v>
      </c>
      <c r="X52" s="58">
        <v>2</v>
      </c>
      <c r="Y52" s="58">
        <v>1</v>
      </c>
      <c r="Z52" s="58">
        <v>1</v>
      </c>
      <c r="AA52" s="58">
        <v>2</v>
      </c>
      <c r="AB52" s="58">
        <v>1</v>
      </c>
      <c r="AC52" s="58">
        <v>1</v>
      </c>
      <c r="AD52" s="58">
        <v>2</v>
      </c>
      <c r="AE52" s="58">
        <v>2</v>
      </c>
      <c r="AF52" s="58">
        <v>1</v>
      </c>
      <c r="AG52" s="58">
        <v>1</v>
      </c>
      <c r="AH52" s="58">
        <v>2</v>
      </c>
      <c r="AI52" s="58">
        <v>1</v>
      </c>
      <c r="AJ52" s="58">
        <v>2</v>
      </c>
      <c r="AK52" s="58">
        <v>1</v>
      </c>
      <c r="AL52" s="58">
        <v>1</v>
      </c>
      <c r="AM52" s="58">
        <v>1</v>
      </c>
      <c r="AN52" s="58">
        <v>2</v>
      </c>
      <c r="AO52" s="58">
        <v>1</v>
      </c>
      <c r="AP52" s="58">
        <v>1</v>
      </c>
      <c r="AQ52" s="58">
        <v>2</v>
      </c>
      <c r="AR52" s="58">
        <v>2</v>
      </c>
      <c r="AS52" s="58">
        <v>1</v>
      </c>
      <c r="AT52" s="58">
        <v>2</v>
      </c>
      <c r="AU52" s="58">
        <v>1</v>
      </c>
      <c r="AV52" s="58">
        <v>2</v>
      </c>
      <c r="AW52" s="58">
        <v>2</v>
      </c>
      <c r="AX52" s="58">
        <v>1</v>
      </c>
      <c r="AY52" s="58">
        <v>2</v>
      </c>
      <c r="AZ52" s="58">
        <v>1</v>
      </c>
      <c r="BA52" s="58">
        <v>2</v>
      </c>
      <c r="BB52" s="58">
        <v>1</v>
      </c>
      <c r="BC52" s="58">
        <v>1</v>
      </c>
      <c r="BD52" s="58">
        <v>2</v>
      </c>
      <c r="BE52" s="58">
        <v>1</v>
      </c>
      <c r="BF52" s="58">
        <v>2</v>
      </c>
      <c r="BG52" s="64">
        <f t="shared" si="2"/>
        <v>59</v>
      </c>
      <c r="BI52">
        <f t="shared" si="3"/>
        <v>59</v>
      </c>
    </row>
    <row r="53" spans="4:61" ht="18" customHeight="1">
      <c r="D53" s="172">
        <v>43</v>
      </c>
      <c r="E53" s="102" t="s">
        <v>5</v>
      </c>
      <c r="F53" s="102" t="s">
        <v>2</v>
      </c>
      <c r="G53" s="120" t="s">
        <v>266</v>
      </c>
      <c r="H53" s="99">
        <v>57</v>
      </c>
      <c r="I53" s="121">
        <f t="shared" si="1"/>
        <v>73.07692307692308</v>
      </c>
      <c r="J53" s="126">
        <f t="shared" si="4"/>
        <v>71.25</v>
      </c>
      <c r="K53" s="124" t="s">
        <v>101</v>
      </c>
      <c r="L53" s="104" t="s">
        <v>276</v>
      </c>
      <c r="M53" s="104" t="s">
        <v>277</v>
      </c>
      <c r="N53" s="115" t="s">
        <v>277</v>
      </c>
      <c r="O53" s="105">
        <v>9</v>
      </c>
      <c r="P53" s="105" t="s">
        <v>147</v>
      </c>
      <c r="Q53" s="104" t="s">
        <v>160</v>
      </c>
      <c r="R53" s="104"/>
      <c r="S53" s="216">
        <v>2</v>
      </c>
      <c r="T53" s="216">
        <v>2</v>
      </c>
      <c r="U53" s="58">
        <v>1</v>
      </c>
      <c r="V53" s="58">
        <v>2</v>
      </c>
      <c r="W53" s="58">
        <v>1</v>
      </c>
      <c r="X53" s="58">
        <v>0</v>
      </c>
      <c r="Y53" s="58">
        <v>2</v>
      </c>
      <c r="Z53" s="58">
        <v>1</v>
      </c>
      <c r="AA53" s="58">
        <v>2</v>
      </c>
      <c r="AB53" s="58">
        <v>1</v>
      </c>
      <c r="AC53" s="58">
        <v>1</v>
      </c>
      <c r="AD53" s="58">
        <v>2</v>
      </c>
      <c r="AE53" s="58">
        <v>1</v>
      </c>
      <c r="AF53" s="58">
        <v>1</v>
      </c>
      <c r="AG53" s="58">
        <v>1</v>
      </c>
      <c r="AH53" s="58">
        <v>2</v>
      </c>
      <c r="AI53" s="58">
        <v>2</v>
      </c>
      <c r="AJ53" s="58">
        <v>2</v>
      </c>
      <c r="AK53" s="58">
        <v>1</v>
      </c>
      <c r="AL53" s="58">
        <v>1</v>
      </c>
      <c r="AM53" s="58">
        <v>2</v>
      </c>
      <c r="AN53" s="58">
        <v>2</v>
      </c>
      <c r="AO53" s="58">
        <v>2</v>
      </c>
      <c r="AP53" s="58">
        <v>1</v>
      </c>
      <c r="AQ53" s="58">
        <v>2</v>
      </c>
      <c r="AR53" s="58">
        <v>1</v>
      </c>
      <c r="AS53" s="58">
        <v>1</v>
      </c>
      <c r="AT53" s="58">
        <v>2</v>
      </c>
      <c r="AU53" s="58">
        <v>1</v>
      </c>
      <c r="AV53" s="58">
        <v>1</v>
      </c>
      <c r="AW53" s="58">
        <v>2</v>
      </c>
      <c r="AX53" s="58">
        <v>1</v>
      </c>
      <c r="AY53" s="58">
        <v>1</v>
      </c>
      <c r="AZ53" s="58">
        <v>1</v>
      </c>
      <c r="BA53" s="58">
        <v>2</v>
      </c>
      <c r="BB53" s="58">
        <v>1</v>
      </c>
      <c r="BC53" s="58">
        <v>1</v>
      </c>
      <c r="BD53" s="58">
        <v>1</v>
      </c>
      <c r="BE53" s="58">
        <v>2</v>
      </c>
      <c r="BF53" s="58">
        <v>2</v>
      </c>
      <c r="BG53" s="64">
        <f t="shared" si="2"/>
        <v>57</v>
      </c>
      <c r="BI53">
        <f t="shared" si="3"/>
        <v>57</v>
      </c>
    </row>
    <row r="54" spans="4:61" ht="18" customHeight="1">
      <c r="D54" s="141">
        <v>44</v>
      </c>
      <c r="E54" s="116" t="s">
        <v>259</v>
      </c>
      <c r="F54" s="102" t="s">
        <v>96</v>
      </c>
      <c r="G54" s="120" t="s">
        <v>269</v>
      </c>
      <c r="H54" s="99">
        <v>56</v>
      </c>
      <c r="I54" s="121">
        <f t="shared" si="1"/>
        <v>71.7948717948718</v>
      </c>
      <c r="J54" s="126">
        <f t="shared" si="4"/>
        <v>70</v>
      </c>
      <c r="K54" s="124" t="s">
        <v>101</v>
      </c>
      <c r="L54" s="104" t="s">
        <v>280</v>
      </c>
      <c r="M54" s="104" t="s">
        <v>131</v>
      </c>
      <c r="N54" s="104" t="s">
        <v>298</v>
      </c>
      <c r="O54" s="85">
        <v>11</v>
      </c>
      <c r="P54" s="105">
        <v>25</v>
      </c>
      <c r="Q54" s="149" t="s">
        <v>301</v>
      </c>
      <c r="R54" s="149"/>
      <c r="S54" s="216">
        <v>1</v>
      </c>
      <c r="T54" s="58">
        <v>0</v>
      </c>
      <c r="U54" s="58">
        <v>2</v>
      </c>
      <c r="V54" s="58">
        <v>2</v>
      </c>
      <c r="W54" s="58">
        <v>1</v>
      </c>
      <c r="X54" s="58">
        <v>2</v>
      </c>
      <c r="Y54" s="58">
        <v>2</v>
      </c>
      <c r="Z54" s="58">
        <v>1</v>
      </c>
      <c r="AA54" s="58">
        <v>2</v>
      </c>
      <c r="AB54" s="58">
        <v>2</v>
      </c>
      <c r="AC54" s="58">
        <v>2</v>
      </c>
      <c r="AD54" s="58">
        <v>2</v>
      </c>
      <c r="AE54" s="58">
        <v>1</v>
      </c>
      <c r="AF54" s="58">
        <v>0</v>
      </c>
      <c r="AG54" s="58">
        <v>1</v>
      </c>
      <c r="AH54" s="58">
        <v>1</v>
      </c>
      <c r="AI54" s="58">
        <v>2</v>
      </c>
      <c r="AJ54" s="58">
        <v>2</v>
      </c>
      <c r="AK54" s="58">
        <v>1</v>
      </c>
      <c r="AL54" s="58">
        <v>2</v>
      </c>
      <c r="AM54" s="58">
        <v>1</v>
      </c>
      <c r="AN54" s="58">
        <v>1</v>
      </c>
      <c r="AO54" s="58">
        <v>1</v>
      </c>
      <c r="AP54" s="58">
        <v>1</v>
      </c>
      <c r="AQ54" s="58">
        <v>2</v>
      </c>
      <c r="AR54" s="58">
        <v>1</v>
      </c>
      <c r="AS54" s="58">
        <v>0</v>
      </c>
      <c r="AT54" s="58">
        <v>1</v>
      </c>
      <c r="AU54" s="58">
        <v>1</v>
      </c>
      <c r="AV54" s="58">
        <v>2</v>
      </c>
      <c r="AW54" s="58">
        <v>1</v>
      </c>
      <c r="AX54" s="58">
        <v>2</v>
      </c>
      <c r="AY54" s="58">
        <v>1</v>
      </c>
      <c r="AZ54" s="58">
        <v>1</v>
      </c>
      <c r="BA54" s="58">
        <v>2</v>
      </c>
      <c r="BB54" s="58">
        <v>2</v>
      </c>
      <c r="BC54" s="58">
        <v>1</v>
      </c>
      <c r="BD54" s="58">
        <v>2</v>
      </c>
      <c r="BE54" s="58">
        <v>2</v>
      </c>
      <c r="BF54" s="58">
        <v>2</v>
      </c>
      <c r="BG54" s="64">
        <f t="shared" si="2"/>
        <v>56</v>
      </c>
      <c r="BI54">
        <f t="shared" si="3"/>
        <v>56</v>
      </c>
    </row>
    <row r="55" spans="4:61" ht="18" customHeight="1">
      <c r="D55" s="141">
        <v>44</v>
      </c>
      <c r="E55" s="102" t="s">
        <v>362</v>
      </c>
      <c r="F55" s="102" t="s">
        <v>27</v>
      </c>
      <c r="G55" s="120" t="s">
        <v>365</v>
      </c>
      <c r="H55" s="99">
        <v>56</v>
      </c>
      <c r="I55" s="121">
        <f t="shared" si="1"/>
        <v>71.7948717948718</v>
      </c>
      <c r="J55" s="126">
        <f t="shared" si="4"/>
        <v>70</v>
      </c>
      <c r="K55" s="124" t="s">
        <v>101</v>
      </c>
      <c r="L55" s="104" t="s">
        <v>371</v>
      </c>
      <c r="M55" s="104" t="s">
        <v>372</v>
      </c>
      <c r="N55" s="104" t="s">
        <v>376</v>
      </c>
      <c r="O55" s="105">
        <v>10</v>
      </c>
      <c r="P55" s="105">
        <v>25</v>
      </c>
      <c r="Q55" s="115" t="s">
        <v>383</v>
      </c>
      <c r="R55" s="115"/>
      <c r="S55" s="216">
        <v>2</v>
      </c>
      <c r="T55" s="217">
        <v>1</v>
      </c>
      <c r="U55" s="58">
        <v>1</v>
      </c>
      <c r="V55" s="58">
        <v>1</v>
      </c>
      <c r="W55" s="58">
        <v>1</v>
      </c>
      <c r="X55" s="58">
        <v>0</v>
      </c>
      <c r="Y55" s="58">
        <v>2</v>
      </c>
      <c r="Z55" s="58">
        <v>2</v>
      </c>
      <c r="AA55" s="58">
        <v>2</v>
      </c>
      <c r="AB55" s="58">
        <v>2</v>
      </c>
      <c r="AC55" s="58">
        <v>1</v>
      </c>
      <c r="AD55" s="58">
        <v>2</v>
      </c>
      <c r="AE55" s="58">
        <v>1</v>
      </c>
      <c r="AF55" s="58">
        <v>1</v>
      </c>
      <c r="AG55" s="58">
        <v>0</v>
      </c>
      <c r="AH55" s="58">
        <v>2</v>
      </c>
      <c r="AI55" s="58">
        <v>0</v>
      </c>
      <c r="AJ55" s="58">
        <v>2</v>
      </c>
      <c r="AK55" s="58">
        <v>1</v>
      </c>
      <c r="AL55" s="58">
        <v>1</v>
      </c>
      <c r="AM55" s="58">
        <v>1</v>
      </c>
      <c r="AN55" s="58">
        <v>2</v>
      </c>
      <c r="AO55" s="58">
        <v>2</v>
      </c>
      <c r="AP55" s="58">
        <v>1</v>
      </c>
      <c r="AQ55" s="58">
        <v>2</v>
      </c>
      <c r="AR55" s="58">
        <v>1</v>
      </c>
      <c r="AS55" s="58">
        <v>0</v>
      </c>
      <c r="AT55" s="58">
        <v>2</v>
      </c>
      <c r="AU55" s="58">
        <v>2</v>
      </c>
      <c r="AV55" s="58">
        <v>2</v>
      </c>
      <c r="AW55" s="58">
        <v>2</v>
      </c>
      <c r="AX55" s="58">
        <v>1</v>
      </c>
      <c r="AY55" s="58">
        <v>1</v>
      </c>
      <c r="AZ55" s="58">
        <v>1</v>
      </c>
      <c r="BA55" s="58">
        <v>2</v>
      </c>
      <c r="BB55" s="58">
        <v>2</v>
      </c>
      <c r="BC55" s="58">
        <v>1</v>
      </c>
      <c r="BD55" s="58">
        <v>2</v>
      </c>
      <c r="BE55" s="58">
        <v>2</v>
      </c>
      <c r="BF55" s="58">
        <v>2</v>
      </c>
      <c r="BG55" s="64">
        <f t="shared" si="2"/>
        <v>56</v>
      </c>
      <c r="BI55">
        <f t="shared" si="3"/>
        <v>56</v>
      </c>
    </row>
    <row r="56" spans="4:61" ht="18" customHeight="1">
      <c r="D56" s="172">
        <v>46</v>
      </c>
      <c r="E56" s="102" t="s">
        <v>233</v>
      </c>
      <c r="F56" s="102" t="s">
        <v>95</v>
      </c>
      <c r="G56" s="110" t="s">
        <v>234</v>
      </c>
      <c r="H56" s="99">
        <v>55</v>
      </c>
      <c r="I56" s="121">
        <f t="shared" si="1"/>
        <v>70.51282051282051</v>
      </c>
      <c r="J56" s="126">
        <f t="shared" si="4"/>
        <v>68.75</v>
      </c>
      <c r="K56" s="124" t="s">
        <v>101</v>
      </c>
      <c r="L56" s="104" t="s">
        <v>237</v>
      </c>
      <c r="M56" s="115" t="s">
        <v>125</v>
      </c>
      <c r="N56" s="104" t="s">
        <v>219</v>
      </c>
      <c r="O56" s="105" t="s">
        <v>148</v>
      </c>
      <c r="P56" s="105" t="s">
        <v>174</v>
      </c>
      <c r="Q56" s="104" t="s">
        <v>240</v>
      </c>
      <c r="R56" s="176"/>
      <c r="S56" s="216">
        <v>0</v>
      </c>
      <c r="T56" s="217">
        <v>1</v>
      </c>
      <c r="U56" s="217">
        <v>2</v>
      </c>
      <c r="V56" s="217">
        <v>2</v>
      </c>
      <c r="W56" s="217">
        <v>2</v>
      </c>
      <c r="X56" s="217">
        <v>2</v>
      </c>
      <c r="Y56" s="217">
        <v>2</v>
      </c>
      <c r="Z56" s="217">
        <v>1</v>
      </c>
      <c r="AA56" s="217">
        <v>2</v>
      </c>
      <c r="AB56" s="217">
        <v>1</v>
      </c>
      <c r="AC56" s="217">
        <v>2</v>
      </c>
      <c r="AD56" s="217">
        <v>2</v>
      </c>
      <c r="AE56" s="217">
        <v>0</v>
      </c>
      <c r="AF56" s="217">
        <v>1</v>
      </c>
      <c r="AG56" s="217">
        <v>1</v>
      </c>
      <c r="AH56" s="217">
        <v>2</v>
      </c>
      <c r="AI56" s="217">
        <v>2</v>
      </c>
      <c r="AJ56" s="217">
        <v>2</v>
      </c>
      <c r="AK56" s="217">
        <v>1</v>
      </c>
      <c r="AL56" s="217">
        <v>1</v>
      </c>
      <c r="AM56" s="217">
        <v>1</v>
      </c>
      <c r="AN56" s="217">
        <v>2</v>
      </c>
      <c r="AO56" s="217">
        <v>2</v>
      </c>
      <c r="AP56" s="217">
        <v>1</v>
      </c>
      <c r="AQ56" s="217">
        <v>2</v>
      </c>
      <c r="AR56" s="217">
        <v>1</v>
      </c>
      <c r="AS56" s="217">
        <v>1</v>
      </c>
      <c r="AT56" s="217">
        <v>1</v>
      </c>
      <c r="AU56" s="217">
        <v>1</v>
      </c>
      <c r="AV56" s="217">
        <v>2</v>
      </c>
      <c r="AW56" s="217">
        <v>2</v>
      </c>
      <c r="AX56" s="217">
        <v>1</v>
      </c>
      <c r="AY56" s="217">
        <v>1</v>
      </c>
      <c r="AZ56" s="217">
        <v>0</v>
      </c>
      <c r="BA56" s="217">
        <v>2</v>
      </c>
      <c r="BB56" s="217">
        <v>1</v>
      </c>
      <c r="BC56" s="217">
        <v>1</v>
      </c>
      <c r="BD56" s="217">
        <v>1</v>
      </c>
      <c r="BE56" s="217">
        <v>2</v>
      </c>
      <c r="BF56" s="217">
        <v>1</v>
      </c>
      <c r="BG56" s="58">
        <f>SUM(S56:BF56)</f>
        <v>55</v>
      </c>
      <c r="BH56" t="s">
        <v>73</v>
      </c>
      <c r="BI56">
        <f>SUM(S56:BF56)</f>
        <v>55</v>
      </c>
    </row>
    <row r="57" spans="4:61" ht="15.75">
      <c r="D57" s="141">
        <v>47</v>
      </c>
      <c r="E57" s="102" t="s">
        <v>357</v>
      </c>
      <c r="F57" s="102" t="s">
        <v>243</v>
      </c>
      <c r="G57" s="120" t="s">
        <v>358</v>
      </c>
      <c r="H57" s="99">
        <v>54</v>
      </c>
      <c r="I57" s="121">
        <f t="shared" si="1"/>
        <v>69.23076923076923</v>
      </c>
      <c r="J57" s="126">
        <f t="shared" si="4"/>
        <v>67.5</v>
      </c>
      <c r="K57" s="124" t="s">
        <v>101</v>
      </c>
      <c r="L57" s="104" t="s">
        <v>359</v>
      </c>
      <c r="M57" s="104" t="s">
        <v>360</v>
      </c>
      <c r="N57" s="118">
        <v>25</v>
      </c>
      <c r="O57" s="105">
        <v>10</v>
      </c>
      <c r="P57" s="105">
        <v>30</v>
      </c>
      <c r="Q57" s="118">
        <v>4.52</v>
      </c>
      <c r="R57" s="198"/>
      <c r="S57" s="216">
        <v>2</v>
      </c>
      <c r="T57" s="217">
        <v>1</v>
      </c>
      <c r="U57" s="217">
        <v>1</v>
      </c>
      <c r="V57" s="217">
        <v>2</v>
      </c>
      <c r="W57" s="217">
        <v>1</v>
      </c>
      <c r="X57" s="217">
        <v>1</v>
      </c>
      <c r="Y57" s="217">
        <v>2</v>
      </c>
      <c r="Z57" s="217">
        <v>2</v>
      </c>
      <c r="AA57" s="217">
        <v>2</v>
      </c>
      <c r="AB57" s="217">
        <v>1</v>
      </c>
      <c r="AC57" s="217">
        <v>1</v>
      </c>
      <c r="AD57" s="217">
        <v>1</v>
      </c>
      <c r="AE57" s="217">
        <v>2</v>
      </c>
      <c r="AF57" s="217">
        <v>1</v>
      </c>
      <c r="AG57" s="217">
        <v>0</v>
      </c>
      <c r="AH57" s="217">
        <v>2</v>
      </c>
      <c r="AI57" s="217">
        <v>2</v>
      </c>
      <c r="AJ57" s="217">
        <v>2</v>
      </c>
      <c r="AK57" s="217">
        <v>2</v>
      </c>
      <c r="AL57" s="217">
        <v>1</v>
      </c>
      <c r="AM57" s="217">
        <v>1</v>
      </c>
      <c r="AN57" s="217">
        <v>1</v>
      </c>
      <c r="AO57" s="217">
        <v>1</v>
      </c>
      <c r="AP57" s="217">
        <v>1</v>
      </c>
      <c r="AQ57" s="217">
        <v>2</v>
      </c>
      <c r="AR57" s="217">
        <v>1</v>
      </c>
      <c r="AS57" s="217">
        <v>0</v>
      </c>
      <c r="AT57" s="217">
        <v>1</v>
      </c>
      <c r="AU57" s="217">
        <v>1</v>
      </c>
      <c r="AV57" s="217">
        <v>1</v>
      </c>
      <c r="AW57" s="217">
        <v>2</v>
      </c>
      <c r="AX57" s="217">
        <v>1</v>
      </c>
      <c r="AY57" s="217">
        <v>2</v>
      </c>
      <c r="AZ57" s="217">
        <v>2</v>
      </c>
      <c r="BA57" s="217">
        <v>1</v>
      </c>
      <c r="BB57" s="217">
        <v>2</v>
      </c>
      <c r="BC57" s="217">
        <v>1</v>
      </c>
      <c r="BD57" s="217">
        <v>2</v>
      </c>
      <c r="BE57" s="217">
        <v>1</v>
      </c>
      <c r="BF57" s="217">
        <v>1</v>
      </c>
      <c r="BG57" s="58">
        <f>SUM(S57:BF57)</f>
        <v>54</v>
      </c>
      <c r="BI57">
        <f>SUM(S57:BF57)</f>
        <v>54</v>
      </c>
    </row>
    <row r="58" spans="4:61" ht="17.25" customHeight="1">
      <c r="D58" s="141">
        <v>48</v>
      </c>
      <c r="E58" s="102" t="s">
        <v>533</v>
      </c>
      <c r="F58" s="173" t="s">
        <v>51</v>
      </c>
      <c r="G58" s="174" t="s">
        <v>78</v>
      </c>
      <c r="H58" s="99">
        <v>53</v>
      </c>
      <c r="I58" s="121">
        <f t="shared" si="1"/>
        <v>67.94871794871794</v>
      </c>
      <c r="J58" s="126">
        <f t="shared" si="4"/>
        <v>66.25</v>
      </c>
      <c r="K58" s="123" t="s">
        <v>101</v>
      </c>
      <c r="L58" s="104" t="s">
        <v>106</v>
      </c>
      <c r="M58" s="176" t="s">
        <v>72</v>
      </c>
      <c r="N58" s="104" t="s">
        <v>285</v>
      </c>
      <c r="O58" s="105" t="s">
        <v>144</v>
      </c>
      <c r="P58" s="105" t="s">
        <v>171</v>
      </c>
      <c r="Q58" s="104" t="s">
        <v>154</v>
      </c>
      <c r="R58" s="176"/>
      <c r="S58" s="216">
        <v>1</v>
      </c>
      <c r="T58" s="217">
        <v>2</v>
      </c>
      <c r="U58" s="217">
        <v>1</v>
      </c>
      <c r="V58" s="217">
        <v>2</v>
      </c>
      <c r="W58" s="217">
        <v>1</v>
      </c>
      <c r="X58" s="217">
        <v>0</v>
      </c>
      <c r="Y58" s="217">
        <v>1</v>
      </c>
      <c r="Z58" s="217">
        <v>0</v>
      </c>
      <c r="AA58" s="217">
        <v>2</v>
      </c>
      <c r="AB58" s="217">
        <v>1</v>
      </c>
      <c r="AC58" s="217">
        <v>1</v>
      </c>
      <c r="AD58" s="217">
        <v>1</v>
      </c>
      <c r="AE58" s="217">
        <v>0</v>
      </c>
      <c r="AF58" s="217">
        <v>0</v>
      </c>
      <c r="AG58" s="217">
        <v>0</v>
      </c>
      <c r="AH58" s="217">
        <v>0</v>
      </c>
      <c r="AI58" s="217">
        <v>1</v>
      </c>
      <c r="AJ58" s="217">
        <v>2</v>
      </c>
      <c r="AK58" s="217">
        <v>1</v>
      </c>
      <c r="AL58" s="217">
        <v>2</v>
      </c>
      <c r="AM58" s="217">
        <v>2</v>
      </c>
      <c r="AN58" s="217">
        <v>2</v>
      </c>
      <c r="AO58" s="217">
        <v>2</v>
      </c>
      <c r="AP58" s="217">
        <v>2</v>
      </c>
      <c r="AQ58" s="217">
        <v>2</v>
      </c>
      <c r="AR58" s="217">
        <v>1</v>
      </c>
      <c r="AS58" s="217">
        <v>1</v>
      </c>
      <c r="AT58" s="217">
        <v>2</v>
      </c>
      <c r="AU58" s="217">
        <v>2</v>
      </c>
      <c r="AV58" s="217">
        <v>2</v>
      </c>
      <c r="AW58" s="217">
        <v>2</v>
      </c>
      <c r="AX58" s="217">
        <v>2</v>
      </c>
      <c r="AY58" s="217">
        <v>1</v>
      </c>
      <c r="AZ58" s="217">
        <v>1</v>
      </c>
      <c r="BA58" s="217">
        <v>2</v>
      </c>
      <c r="BB58" s="217">
        <v>1</v>
      </c>
      <c r="BC58" s="217">
        <v>1</v>
      </c>
      <c r="BD58" s="217">
        <v>2</v>
      </c>
      <c r="BE58" s="217">
        <v>2</v>
      </c>
      <c r="BF58" s="217">
        <v>2</v>
      </c>
      <c r="BG58" s="58">
        <f>SUM(S58:BF58)</f>
        <v>53</v>
      </c>
      <c r="BI58">
        <f>SUM(S58:BF58)</f>
        <v>53</v>
      </c>
    </row>
    <row r="59" spans="4:61" ht="15.75">
      <c r="D59" s="172">
        <v>48</v>
      </c>
      <c r="E59" s="102" t="s">
        <v>491</v>
      </c>
      <c r="F59" s="173" t="s">
        <v>492</v>
      </c>
      <c r="G59" s="174" t="s">
        <v>493</v>
      </c>
      <c r="H59" s="99">
        <v>53</v>
      </c>
      <c r="I59" s="121">
        <f t="shared" si="1"/>
        <v>67.94871794871794</v>
      </c>
      <c r="J59" s="126">
        <f t="shared" si="4"/>
        <v>66.25</v>
      </c>
      <c r="K59" s="124" t="s">
        <v>101</v>
      </c>
      <c r="L59" s="175" t="s">
        <v>494</v>
      </c>
      <c r="M59" s="176" t="s">
        <v>495</v>
      </c>
      <c r="N59" s="59" t="s">
        <v>496</v>
      </c>
      <c r="O59" s="59">
        <v>9</v>
      </c>
      <c r="P59" s="59" t="s">
        <v>499</v>
      </c>
      <c r="Q59" s="155" t="s">
        <v>497</v>
      </c>
      <c r="R59" s="199"/>
      <c r="S59" s="216">
        <v>1</v>
      </c>
      <c r="T59" s="217">
        <v>2</v>
      </c>
      <c r="U59" s="217">
        <v>2</v>
      </c>
      <c r="V59" s="217">
        <v>1</v>
      </c>
      <c r="W59" s="217">
        <v>1</v>
      </c>
      <c r="X59" s="217">
        <v>2</v>
      </c>
      <c r="Y59" s="217">
        <v>1</v>
      </c>
      <c r="Z59" s="217">
        <v>1</v>
      </c>
      <c r="AA59" s="217">
        <v>0</v>
      </c>
      <c r="AB59" s="217">
        <v>2</v>
      </c>
      <c r="AC59" s="217">
        <v>1</v>
      </c>
      <c r="AD59" s="217">
        <v>2</v>
      </c>
      <c r="AE59" s="217">
        <v>2</v>
      </c>
      <c r="AF59" s="217">
        <v>1</v>
      </c>
      <c r="AG59" s="217">
        <v>1</v>
      </c>
      <c r="AH59" s="217">
        <v>2</v>
      </c>
      <c r="AI59" s="217">
        <v>2</v>
      </c>
      <c r="AJ59" s="217">
        <v>0</v>
      </c>
      <c r="AK59" s="217">
        <v>1</v>
      </c>
      <c r="AL59" s="217">
        <v>2</v>
      </c>
      <c r="AM59" s="217">
        <v>1</v>
      </c>
      <c r="AN59" s="217">
        <v>2</v>
      </c>
      <c r="AO59" s="217">
        <v>1</v>
      </c>
      <c r="AP59" s="217">
        <v>1</v>
      </c>
      <c r="AQ59" s="217">
        <v>2</v>
      </c>
      <c r="AR59" s="217">
        <v>1</v>
      </c>
      <c r="AS59" s="217">
        <v>1</v>
      </c>
      <c r="AT59" s="217">
        <v>1</v>
      </c>
      <c r="AU59" s="217">
        <v>0</v>
      </c>
      <c r="AV59" s="217">
        <v>1</v>
      </c>
      <c r="AW59" s="217">
        <v>2</v>
      </c>
      <c r="AX59" s="217">
        <v>2</v>
      </c>
      <c r="AY59" s="217">
        <v>1</v>
      </c>
      <c r="AZ59" s="217">
        <v>1</v>
      </c>
      <c r="BA59" s="217">
        <v>2</v>
      </c>
      <c r="BB59" s="217">
        <v>1</v>
      </c>
      <c r="BC59" s="217">
        <v>1</v>
      </c>
      <c r="BD59" s="217">
        <v>2</v>
      </c>
      <c r="BE59" s="217">
        <v>2</v>
      </c>
      <c r="BF59" s="217">
        <v>1</v>
      </c>
      <c r="BG59" s="58">
        <f>SUM(S59:BF59)</f>
        <v>53</v>
      </c>
      <c r="BI59">
        <f>SUM(S59:BF59)</f>
        <v>53</v>
      </c>
    </row>
    <row r="60" spans="4:61" ht="15.75">
      <c r="D60" s="141">
        <v>50</v>
      </c>
      <c r="E60" s="102" t="s">
        <v>370</v>
      </c>
      <c r="F60" s="173" t="s">
        <v>15</v>
      </c>
      <c r="G60" s="174" t="s">
        <v>366</v>
      </c>
      <c r="H60" s="99">
        <v>51</v>
      </c>
      <c r="I60" s="121">
        <f t="shared" si="1"/>
        <v>65.38461538461539</v>
      </c>
      <c r="J60" s="126">
        <f t="shared" si="4"/>
        <v>63.75</v>
      </c>
      <c r="K60" s="124" t="s">
        <v>101</v>
      </c>
      <c r="L60" s="104" t="s">
        <v>374</v>
      </c>
      <c r="M60" s="104" t="s">
        <v>129</v>
      </c>
      <c r="N60" s="104" t="s">
        <v>378</v>
      </c>
      <c r="O60" s="105" t="s">
        <v>379</v>
      </c>
      <c r="P60" s="105" t="s">
        <v>173</v>
      </c>
      <c r="Q60" s="149" t="s">
        <v>384</v>
      </c>
      <c r="R60" s="200"/>
      <c r="S60" s="216">
        <v>1</v>
      </c>
      <c r="T60" s="217">
        <v>2</v>
      </c>
      <c r="U60" s="217">
        <v>2</v>
      </c>
      <c r="V60" s="217">
        <v>1</v>
      </c>
      <c r="W60" s="217">
        <v>1</v>
      </c>
      <c r="X60" s="217">
        <v>0</v>
      </c>
      <c r="Y60" s="217">
        <v>2</v>
      </c>
      <c r="Z60" s="217">
        <v>1</v>
      </c>
      <c r="AA60" s="217">
        <v>1</v>
      </c>
      <c r="AB60" s="217">
        <v>1</v>
      </c>
      <c r="AC60" s="217">
        <v>1</v>
      </c>
      <c r="AD60" s="217">
        <v>2</v>
      </c>
      <c r="AE60" s="217">
        <v>2</v>
      </c>
      <c r="AF60" s="217">
        <v>1</v>
      </c>
      <c r="AG60" s="217">
        <v>1</v>
      </c>
      <c r="AH60" s="217">
        <v>2</v>
      </c>
      <c r="AI60" s="217">
        <v>1</v>
      </c>
      <c r="AJ60" s="217">
        <v>2</v>
      </c>
      <c r="AK60" s="217">
        <v>1</v>
      </c>
      <c r="AL60" s="217">
        <v>0</v>
      </c>
      <c r="AM60" s="217">
        <v>2</v>
      </c>
      <c r="AN60" s="217">
        <v>2</v>
      </c>
      <c r="AO60" s="217">
        <v>1</v>
      </c>
      <c r="AP60" s="217">
        <v>1</v>
      </c>
      <c r="AQ60" s="217">
        <v>2</v>
      </c>
      <c r="AR60" s="217">
        <v>1</v>
      </c>
      <c r="AS60" s="217">
        <v>0</v>
      </c>
      <c r="AT60" s="217">
        <v>1</v>
      </c>
      <c r="AU60" s="217">
        <v>1</v>
      </c>
      <c r="AV60" s="217">
        <v>1</v>
      </c>
      <c r="AW60" s="217">
        <v>1</v>
      </c>
      <c r="AX60" s="217">
        <v>2</v>
      </c>
      <c r="AY60" s="217">
        <v>2</v>
      </c>
      <c r="AZ60" s="217">
        <v>1</v>
      </c>
      <c r="BA60" s="217">
        <v>1</v>
      </c>
      <c r="BB60" s="217">
        <v>2</v>
      </c>
      <c r="BC60" s="217">
        <v>1</v>
      </c>
      <c r="BD60" s="217">
        <v>1</v>
      </c>
      <c r="BE60" s="217">
        <v>1</v>
      </c>
      <c r="BF60" s="217">
        <v>2</v>
      </c>
      <c r="BG60" s="58">
        <f>SUM(S60:BF60)</f>
        <v>51</v>
      </c>
      <c r="BI60">
        <f>SUM(S60:BF60)</f>
        <v>51</v>
      </c>
    </row>
    <row r="61" spans="4:59" ht="16.5" thickBot="1">
      <c r="D61" s="172">
        <v>51</v>
      </c>
      <c r="E61" s="10"/>
      <c r="F61" s="11"/>
      <c r="G61" s="74"/>
      <c r="H61" s="101"/>
      <c r="I61" s="122">
        <f t="shared" si="1"/>
        <v>0</v>
      </c>
      <c r="J61" s="127">
        <f t="shared" si="4"/>
        <v>0</v>
      </c>
      <c r="K61" s="124" t="s">
        <v>101</v>
      </c>
      <c r="L61" s="59"/>
      <c r="M61" s="59"/>
      <c r="N61" s="59"/>
      <c r="O61" s="59"/>
      <c r="P61" s="59"/>
      <c r="Q61" s="59"/>
      <c r="R61" s="201"/>
      <c r="S61" s="216"/>
      <c r="T61" s="58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58"/>
    </row>
    <row r="62" spans="1:61" ht="18" customHeight="1">
      <c r="A62" s="135"/>
      <c r="B62" s="135"/>
      <c r="C62" s="135"/>
      <c r="D62" s="141" t="s">
        <v>550</v>
      </c>
      <c r="E62" s="116" t="s">
        <v>35</v>
      </c>
      <c r="F62" s="102" t="s">
        <v>34</v>
      </c>
      <c r="G62" s="120" t="s">
        <v>36</v>
      </c>
      <c r="H62" s="99">
        <v>69</v>
      </c>
      <c r="I62" s="121">
        <f>H62*100/78</f>
        <v>88.46153846153847</v>
      </c>
      <c r="J62" s="126">
        <f>H62*100/80</f>
        <v>86.25</v>
      </c>
      <c r="K62" s="123" t="s">
        <v>101</v>
      </c>
      <c r="L62" s="104" t="s">
        <v>68</v>
      </c>
      <c r="M62" s="104" t="s">
        <v>128</v>
      </c>
      <c r="N62" s="104" t="s">
        <v>217</v>
      </c>
      <c r="O62" s="85">
        <v>10</v>
      </c>
      <c r="P62" s="105">
        <v>28</v>
      </c>
      <c r="Q62" s="149" t="s">
        <v>155</v>
      </c>
      <c r="R62" s="149"/>
      <c r="S62" s="214">
        <v>2</v>
      </c>
      <c r="T62" s="214">
        <v>2</v>
      </c>
      <c r="U62" s="58">
        <v>1</v>
      </c>
      <c r="V62" s="58">
        <v>1</v>
      </c>
      <c r="W62" s="58">
        <v>1</v>
      </c>
      <c r="X62" s="58">
        <v>1</v>
      </c>
      <c r="Y62" s="58">
        <v>2</v>
      </c>
      <c r="Z62" s="58">
        <v>2</v>
      </c>
      <c r="AA62" s="58">
        <v>2</v>
      </c>
      <c r="AB62" s="58">
        <v>1</v>
      </c>
      <c r="AC62" s="58">
        <v>2</v>
      </c>
      <c r="AD62" s="58">
        <v>2</v>
      </c>
      <c r="AE62" s="58">
        <v>2</v>
      </c>
      <c r="AF62" s="58">
        <v>2</v>
      </c>
      <c r="AG62" s="58">
        <v>2</v>
      </c>
      <c r="AH62" s="58">
        <v>2</v>
      </c>
      <c r="AI62" s="58">
        <v>2</v>
      </c>
      <c r="AJ62" s="58">
        <v>2</v>
      </c>
      <c r="AK62" s="58">
        <v>2</v>
      </c>
      <c r="AL62" s="58">
        <v>2</v>
      </c>
      <c r="AM62" s="58">
        <v>2</v>
      </c>
      <c r="AN62" s="58">
        <v>2</v>
      </c>
      <c r="AO62" s="58">
        <v>2</v>
      </c>
      <c r="AP62" s="58">
        <v>1</v>
      </c>
      <c r="AQ62" s="58">
        <v>2</v>
      </c>
      <c r="AR62" s="58">
        <v>1</v>
      </c>
      <c r="AS62" s="58">
        <v>1</v>
      </c>
      <c r="AT62" s="58">
        <v>1</v>
      </c>
      <c r="AU62" s="58">
        <v>2</v>
      </c>
      <c r="AV62" s="58">
        <v>2</v>
      </c>
      <c r="AW62" s="58">
        <v>2</v>
      </c>
      <c r="AX62" s="58">
        <v>2</v>
      </c>
      <c r="AY62" s="58">
        <v>1</v>
      </c>
      <c r="AZ62" s="58">
        <v>1</v>
      </c>
      <c r="BA62" s="58">
        <v>2</v>
      </c>
      <c r="BB62" s="58">
        <v>2</v>
      </c>
      <c r="BC62" s="58">
        <v>2</v>
      </c>
      <c r="BD62" s="58">
        <v>2</v>
      </c>
      <c r="BE62" s="58">
        <v>2</v>
      </c>
      <c r="BF62" s="58">
        <v>2</v>
      </c>
      <c r="BG62" s="64">
        <f>SUM(S62:BF62)</f>
        <v>69</v>
      </c>
      <c r="BI62">
        <f>SUM(S62:BF62)</f>
        <v>69</v>
      </c>
    </row>
    <row r="63" spans="9:12" ht="14.25">
      <c r="I63" s="156"/>
      <c r="J63" s="156"/>
      <c r="K63" s="156"/>
      <c r="L63" s="156"/>
    </row>
    <row r="67" spans="13:16" ht="14.25">
      <c r="M67" s="156"/>
      <c r="N67" s="156" t="s">
        <v>498</v>
      </c>
      <c r="O67" s="156"/>
      <c r="P67" s="156"/>
    </row>
  </sheetData>
  <sheetProtection/>
  <mergeCells count="21">
    <mergeCell ref="AO2:AP2"/>
    <mergeCell ref="AY2:AZ2"/>
    <mergeCell ref="AE2:AF2"/>
    <mergeCell ref="AM2:AN2"/>
    <mergeCell ref="A12:C13"/>
    <mergeCell ref="AI2:AJ2"/>
    <mergeCell ref="AK2:AL2"/>
    <mergeCell ref="AA2:AB2"/>
    <mergeCell ref="AC2:AD2"/>
    <mergeCell ref="AG2:AH2"/>
    <mergeCell ref="S2:T2"/>
    <mergeCell ref="U2:V2"/>
    <mergeCell ref="W2:X2"/>
    <mergeCell ref="Y2:Z2"/>
    <mergeCell ref="BE2:BF2"/>
    <mergeCell ref="AQ2:AR2"/>
    <mergeCell ref="AS2:AT2"/>
    <mergeCell ref="AU2:AV2"/>
    <mergeCell ref="AW2:AX2"/>
    <mergeCell ref="BA2:BB2"/>
    <mergeCell ref="BC2:BD2"/>
  </mergeCells>
  <hyperlinks>
    <hyperlink ref="G51" r:id="rId1" display="http://ninken77.pl/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58"/>
  <sheetViews>
    <sheetView zoomScalePageLayoutView="0" workbookViewId="0" topLeftCell="C7">
      <selection activeCell="X14" sqref="X14"/>
    </sheetView>
  </sheetViews>
  <sheetFormatPr defaultColWidth="8.796875" defaultRowHeight="14.25"/>
  <cols>
    <col min="5" max="5" width="13.3984375" style="50" customWidth="1"/>
    <col min="6" max="6" width="12.8984375" style="50" customWidth="1"/>
    <col min="7" max="7" width="17" style="40" customWidth="1"/>
    <col min="9" max="9" width="9.19921875" style="0" hidden="1" customWidth="1"/>
    <col min="10" max="10" width="12.5" style="0" hidden="1" customWidth="1"/>
    <col min="11" max="11" width="12.5" style="187" customWidth="1"/>
    <col min="12" max="12" width="18.09765625" style="0" customWidth="1"/>
    <col min="13" max="13" width="29.69921875" style="0" customWidth="1"/>
    <col min="14" max="14" width="15.69921875" style="0" customWidth="1"/>
    <col min="15" max="15" width="15.19921875" style="40" customWidth="1"/>
    <col min="16" max="16" width="5.19921875" style="40" customWidth="1"/>
    <col min="17" max="18" width="14.19921875" style="40" customWidth="1"/>
    <col min="19" max="20" width="5.19921875" style="40" customWidth="1"/>
    <col min="21" max="21" width="7" style="40" customWidth="1"/>
    <col min="22" max="22" width="6.59765625" style="40" customWidth="1"/>
    <col min="23" max="26" width="5.19921875" style="40" customWidth="1"/>
    <col min="27" max="28" width="7.59765625" style="40" customWidth="1"/>
    <col min="29" max="50" width="5.19921875" style="40" customWidth="1"/>
    <col min="51" max="51" width="6.19921875" style="40" customWidth="1"/>
    <col min="52" max="52" width="5.8984375" style="40" customWidth="1"/>
    <col min="53" max="56" width="5.19921875" style="40" customWidth="1"/>
    <col min="57" max="58" width="4.8984375" style="40" customWidth="1"/>
    <col min="59" max="59" width="13.69921875" style="0" customWidth="1"/>
  </cols>
  <sheetData>
    <row r="1" spans="10:58" ht="19.5" customHeight="1">
      <c r="J1" s="4"/>
      <c r="K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</row>
    <row r="2" spans="3:58" ht="21" customHeight="1">
      <c r="C2" s="6"/>
      <c r="D2" s="6"/>
      <c r="E2" s="51"/>
      <c r="F2" s="51"/>
      <c r="G2" s="41"/>
      <c r="H2" s="6"/>
      <c r="I2" s="6"/>
      <c r="J2" s="4"/>
      <c r="K2" s="4"/>
      <c r="L2" s="6"/>
      <c r="O2" s="4"/>
      <c r="P2" s="4"/>
      <c r="Q2" s="27"/>
      <c r="R2" s="27"/>
      <c r="S2" s="262"/>
      <c r="T2" s="262"/>
      <c r="U2" s="262"/>
      <c r="V2" s="262"/>
      <c r="W2" s="262"/>
      <c r="X2" s="262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</row>
    <row r="3" spans="3:58" ht="16.5" customHeight="1">
      <c r="C3" s="6"/>
      <c r="D3" s="5"/>
      <c r="E3" s="51"/>
      <c r="F3" s="51"/>
      <c r="G3" s="41"/>
      <c r="H3" s="6"/>
      <c r="I3" s="6"/>
      <c r="J3" s="28"/>
      <c r="K3" s="28"/>
      <c r="L3" s="6"/>
      <c r="O3" s="28"/>
      <c r="P3" s="28"/>
      <c r="Q3" s="32"/>
      <c r="R3" s="32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</row>
    <row r="4" spans="3:12" ht="23.25" customHeight="1">
      <c r="C4" s="39"/>
      <c r="D4" s="6"/>
      <c r="E4" s="52"/>
      <c r="F4" s="54"/>
      <c r="G4" s="4"/>
      <c r="H4" s="4"/>
      <c r="I4" s="4"/>
      <c r="J4" s="6"/>
      <c r="K4" s="186"/>
      <c r="L4" s="6"/>
    </row>
    <row r="5" spans="3:9" ht="23.25" customHeight="1">
      <c r="C5" s="39"/>
      <c r="D5" s="6"/>
      <c r="E5" s="52"/>
      <c r="F5" s="54"/>
      <c r="G5" s="4"/>
      <c r="H5" s="4"/>
      <c r="I5" s="4"/>
    </row>
    <row r="6" spans="4:9" ht="22.5" customHeight="1" thickBot="1">
      <c r="D6" s="2" t="s">
        <v>13</v>
      </c>
      <c r="E6" s="53" t="s">
        <v>12</v>
      </c>
      <c r="F6" s="53"/>
      <c r="G6" s="3"/>
      <c r="H6" s="3"/>
      <c r="I6" s="3"/>
    </row>
    <row r="7" spans="4:59" ht="22.5" customHeight="1" thickBot="1">
      <c r="D7" s="2"/>
      <c r="E7" s="53"/>
      <c r="F7" s="53"/>
      <c r="G7" s="3"/>
      <c r="H7" s="3"/>
      <c r="I7" s="3"/>
      <c r="R7" s="213" t="s">
        <v>75</v>
      </c>
      <c r="S7" s="146"/>
      <c r="T7" s="146"/>
      <c r="U7" s="260" t="s">
        <v>547</v>
      </c>
      <c r="V7" s="260" t="s">
        <v>547</v>
      </c>
      <c r="W7" s="65"/>
      <c r="X7" s="65"/>
      <c r="Y7" s="65"/>
      <c r="Z7" s="67"/>
      <c r="AA7" s="260" t="s">
        <v>548</v>
      </c>
      <c r="AB7" s="260" t="s">
        <v>549</v>
      </c>
      <c r="AC7" s="65"/>
      <c r="AD7" s="68"/>
      <c r="AE7" s="68"/>
      <c r="AF7" s="65"/>
      <c r="AG7" s="65"/>
      <c r="AH7" s="65"/>
      <c r="AI7" s="65"/>
      <c r="AJ7" s="65"/>
      <c r="AK7" s="67" t="s">
        <v>545</v>
      </c>
      <c r="AL7" s="67" t="s">
        <v>545</v>
      </c>
      <c r="AM7" s="65"/>
      <c r="AN7" s="65"/>
      <c r="AO7" s="65"/>
      <c r="AP7" s="65"/>
      <c r="AQ7" s="65"/>
      <c r="AR7" s="68"/>
      <c r="AS7" s="65"/>
      <c r="AT7" s="65"/>
      <c r="AU7" s="65"/>
      <c r="AV7" s="65"/>
      <c r="AW7" s="67"/>
      <c r="AX7" s="65"/>
      <c r="AY7" s="67" t="s">
        <v>546</v>
      </c>
      <c r="AZ7" s="67" t="s">
        <v>546</v>
      </c>
      <c r="BA7" s="68"/>
      <c r="BB7" s="65"/>
      <c r="BC7" s="65"/>
      <c r="BD7" s="67"/>
      <c r="BE7" s="65"/>
      <c r="BF7" s="65"/>
      <c r="BG7" s="203"/>
    </row>
    <row r="8" spans="4:59" ht="21" thickBot="1">
      <c r="D8" s="2"/>
      <c r="E8" s="53"/>
      <c r="F8" s="53"/>
      <c r="G8" s="3"/>
      <c r="H8" s="3"/>
      <c r="I8" s="3"/>
      <c r="S8" s="151"/>
      <c r="BG8" s="203"/>
    </row>
    <row r="9" spans="4:59" ht="25.5" customHeight="1" thickBot="1">
      <c r="D9" s="49" t="s">
        <v>62</v>
      </c>
      <c r="E9" s="55"/>
      <c r="F9" s="51"/>
      <c r="G9" s="7"/>
      <c r="H9" s="1"/>
      <c r="I9" s="1"/>
      <c r="L9" s="9"/>
      <c r="M9" s="9"/>
      <c r="N9" s="9"/>
      <c r="R9" s="212" t="s">
        <v>52</v>
      </c>
      <c r="S9" s="147">
        <v>1</v>
      </c>
      <c r="T9" s="147">
        <v>2</v>
      </c>
      <c r="U9" s="29">
        <v>3</v>
      </c>
      <c r="V9" s="29">
        <v>4</v>
      </c>
      <c r="W9" s="29">
        <v>5</v>
      </c>
      <c r="X9" s="29">
        <v>6</v>
      </c>
      <c r="Y9" s="29">
        <v>7</v>
      </c>
      <c r="Z9" s="29">
        <v>8</v>
      </c>
      <c r="AA9" s="29">
        <v>9</v>
      </c>
      <c r="AB9" s="29">
        <v>10</v>
      </c>
      <c r="AC9" s="29">
        <v>11</v>
      </c>
      <c r="AD9" s="29">
        <v>12</v>
      </c>
      <c r="AE9" s="29">
        <v>13</v>
      </c>
      <c r="AF9" s="29">
        <v>14</v>
      </c>
      <c r="AG9" s="29">
        <v>15</v>
      </c>
      <c r="AH9" s="29">
        <v>16</v>
      </c>
      <c r="AI9" s="29">
        <v>17</v>
      </c>
      <c r="AJ9" s="29">
        <v>18</v>
      </c>
      <c r="AK9" s="29">
        <v>19</v>
      </c>
      <c r="AL9" s="29">
        <v>20</v>
      </c>
      <c r="AM9" s="29">
        <v>21</v>
      </c>
      <c r="AN9" s="29">
        <v>22</v>
      </c>
      <c r="AO9" s="29">
        <v>23</v>
      </c>
      <c r="AP9" s="29">
        <v>24</v>
      </c>
      <c r="AQ9" s="29">
        <v>25</v>
      </c>
      <c r="AR9" s="29">
        <v>26</v>
      </c>
      <c r="AS9" s="29">
        <v>27</v>
      </c>
      <c r="AT9" s="29">
        <v>28</v>
      </c>
      <c r="AU9" s="29">
        <v>29</v>
      </c>
      <c r="AV9" s="29">
        <v>30</v>
      </c>
      <c r="AW9" s="29">
        <v>31</v>
      </c>
      <c r="AX9" s="29">
        <v>32</v>
      </c>
      <c r="AY9" s="29">
        <v>33</v>
      </c>
      <c r="AZ9" s="29">
        <v>34</v>
      </c>
      <c r="BA9" s="29">
        <v>35</v>
      </c>
      <c r="BB9" s="29">
        <v>36</v>
      </c>
      <c r="BC9" s="29">
        <v>37</v>
      </c>
      <c r="BD9" s="29">
        <v>38</v>
      </c>
      <c r="BE9" s="29">
        <v>39</v>
      </c>
      <c r="BF9" s="29">
        <v>40</v>
      </c>
      <c r="BG9" s="33"/>
    </row>
    <row r="10" spans="12:59" ht="25.5" customHeight="1" thickBot="1">
      <c r="L10" s="1"/>
      <c r="M10" s="30"/>
      <c r="N10" s="30"/>
      <c r="R10" s="211" t="s">
        <v>57</v>
      </c>
      <c r="S10" s="148">
        <v>11.5</v>
      </c>
      <c r="T10" s="148">
        <v>39.5</v>
      </c>
      <c r="U10" s="45">
        <v>23.5</v>
      </c>
      <c r="V10" s="45">
        <v>15</v>
      </c>
      <c r="W10" s="45">
        <v>14</v>
      </c>
      <c r="X10" s="45">
        <v>16</v>
      </c>
      <c r="Y10" s="46">
        <v>14</v>
      </c>
      <c r="Z10" s="46">
        <v>25</v>
      </c>
      <c r="AA10" s="46">
        <v>20</v>
      </c>
      <c r="AB10" s="46">
        <v>30</v>
      </c>
      <c r="AC10" s="46">
        <v>36</v>
      </c>
      <c r="AD10" s="46">
        <v>11</v>
      </c>
      <c r="AE10" s="46">
        <v>21</v>
      </c>
      <c r="AF10" s="46">
        <v>40</v>
      </c>
      <c r="AG10" s="46">
        <v>37</v>
      </c>
      <c r="AH10" s="46">
        <v>31</v>
      </c>
      <c r="AI10" s="46">
        <v>20</v>
      </c>
      <c r="AJ10" s="46">
        <v>20</v>
      </c>
      <c r="AK10" s="46">
        <v>17</v>
      </c>
      <c r="AL10" s="46">
        <v>16</v>
      </c>
      <c r="AM10" s="46">
        <v>41</v>
      </c>
      <c r="AN10" s="46">
        <v>9</v>
      </c>
      <c r="AO10" s="46">
        <v>32</v>
      </c>
      <c r="AP10" s="46">
        <v>41</v>
      </c>
      <c r="AQ10" s="46">
        <v>26</v>
      </c>
      <c r="AR10" s="46">
        <v>38</v>
      </c>
      <c r="AS10" s="46">
        <v>41</v>
      </c>
      <c r="AT10" s="46">
        <v>16</v>
      </c>
      <c r="AU10" s="46">
        <v>32</v>
      </c>
      <c r="AV10" s="46">
        <v>32</v>
      </c>
      <c r="AW10" s="46">
        <v>21</v>
      </c>
      <c r="AX10" s="46">
        <v>40</v>
      </c>
      <c r="AY10" s="46">
        <v>27</v>
      </c>
      <c r="AZ10" s="46">
        <v>28</v>
      </c>
      <c r="BA10" s="46">
        <v>21</v>
      </c>
      <c r="BB10" s="46">
        <v>19</v>
      </c>
      <c r="BC10" s="46">
        <v>23</v>
      </c>
      <c r="BD10" s="46">
        <v>21</v>
      </c>
      <c r="BE10" s="46">
        <v>31</v>
      </c>
      <c r="BF10" s="56">
        <v>32</v>
      </c>
      <c r="BG10" s="219"/>
    </row>
    <row r="11" spans="4:59" ht="24.75" customHeight="1" thickBot="1">
      <c r="D11" s="14" t="s">
        <v>11</v>
      </c>
      <c r="E11" s="92" t="s">
        <v>10</v>
      </c>
      <c r="F11" s="93" t="s">
        <v>9</v>
      </c>
      <c r="G11" s="180" t="s">
        <v>8</v>
      </c>
      <c r="H11" s="107" t="s">
        <v>7</v>
      </c>
      <c r="I11" s="158" t="s">
        <v>56</v>
      </c>
      <c r="J11" s="35" t="s">
        <v>53</v>
      </c>
      <c r="K11" s="35" t="s">
        <v>100</v>
      </c>
      <c r="L11" s="210" t="s">
        <v>54</v>
      </c>
      <c r="M11" s="57" t="s">
        <v>55</v>
      </c>
      <c r="N11" s="57" t="s">
        <v>123</v>
      </c>
      <c r="O11" s="57" t="s">
        <v>142</v>
      </c>
      <c r="P11" s="57" t="s">
        <v>168</v>
      </c>
      <c r="Q11" s="57" t="s">
        <v>58</v>
      </c>
      <c r="R11" s="57" t="s">
        <v>74</v>
      </c>
      <c r="S11" s="47">
        <v>25</v>
      </c>
      <c r="T11" s="48">
        <v>40</v>
      </c>
      <c r="U11" s="48">
        <v>40</v>
      </c>
      <c r="V11" s="48">
        <v>25</v>
      </c>
      <c r="W11" s="48">
        <v>15</v>
      </c>
      <c r="X11" s="48">
        <v>20</v>
      </c>
      <c r="Y11" s="48">
        <v>15</v>
      </c>
      <c r="Z11" s="48">
        <v>25</v>
      </c>
      <c r="AA11" s="48">
        <v>25</v>
      </c>
      <c r="AB11" s="48">
        <v>40</v>
      </c>
      <c r="AC11" s="48">
        <v>40</v>
      </c>
      <c r="AD11" s="48">
        <v>25</v>
      </c>
      <c r="AE11" s="48">
        <v>40</v>
      </c>
      <c r="AF11" s="48">
        <v>40</v>
      </c>
      <c r="AG11" s="48">
        <v>40</v>
      </c>
      <c r="AH11" s="48">
        <v>40</v>
      </c>
      <c r="AI11" s="48">
        <v>15</v>
      </c>
      <c r="AJ11" s="48">
        <v>40</v>
      </c>
      <c r="AK11" s="48">
        <v>40</v>
      </c>
      <c r="AL11" s="48">
        <v>40</v>
      </c>
      <c r="AM11" s="48">
        <v>40</v>
      </c>
      <c r="AN11" s="48">
        <v>25</v>
      </c>
      <c r="AO11" s="48">
        <v>40</v>
      </c>
      <c r="AP11" s="48">
        <v>40</v>
      </c>
      <c r="AQ11" s="48">
        <v>25</v>
      </c>
      <c r="AR11" s="48">
        <v>40</v>
      </c>
      <c r="AS11" s="48">
        <v>40</v>
      </c>
      <c r="AT11" s="48">
        <v>15</v>
      </c>
      <c r="AU11" s="48">
        <v>25</v>
      </c>
      <c r="AV11" s="48">
        <v>40</v>
      </c>
      <c r="AW11" s="48">
        <v>35</v>
      </c>
      <c r="AX11" s="48">
        <v>40</v>
      </c>
      <c r="AY11" s="48">
        <v>40</v>
      </c>
      <c r="AZ11" s="48">
        <v>40</v>
      </c>
      <c r="BA11" s="48">
        <v>40</v>
      </c>
      <c r="BB11" s="48">
        <v>15</v>
      </c>
      <c r="BC11" s="48">
        <v>25</v>
      </c>
      <c r="BD11" s="48">
        <v>40</v>
      </c>
      <c r="BE11" s="48">
        <v>40</v>
      </c>
      <c r="BF11" s="48">
        <v>40</v>
      </c>
      <c r="BG11" s="220"/>
    </row>
    <row r="12" spans="1:61" ht="18" customHeight="1">
      <c r="A12" s="135"/>
      <c r="B12" s="135"/>
      <c r="C12" s="135"/>
      <c r="D12" s="140">
        <v>1</v>
      </c>
      <c r="E12" s="153" t="s">
        <v>534</v>
      </c>
      <c r="F12" s="132" t="s">
        <v>271</v>
      </c>
      <c r="G12" s="185" t="s">
        <v>535</v>
      </c>
      <c r="H12" s="99">
        <v>71</v>
      </c>
      <c r="I12" s="121">
        <f>H12*100/71</f>
        <v>100</v>
      </c>
      <c r="J12" s="126">
        <f aca="true" t="shared" si="0" ref="J12:J48">H12*100/80</f>
        <v>88.75</v>
      </c>
      <c r="K12" s="126" t="s">
        <v>102</v>
      </c>
      <c r="L12" s="155" t="s">
        <v>63</v>
      </c>
      <c r="M12" s="154" t="s">
        <v>536</v>
      </c>
      <c r="N12" s="154" t="s">
        <v>537</v>
      </c>
      <c r="O12" s="59" t="s">
        <v>149</v>
      </c>
      <c r="P12" s="59" t="s">
        <v>538</v>
      </c>
      <c r="Q12" s="59"/>
      <c r="R12" s="59"/>
      <c r="S12" s="214">
        <v>2</v>
      </c>
      <c r="T12" s="214">
        <v>2</v>
      </c>
      <c r="U12" s="214">
        <v>2</v>
      </c>
      <c r="V12" s="214">
        <v>2</v>
      </c>
      <c r="W12" s="214">
        <v>2</v>
      </c>
      <c r="X12" s="214">
        <v>2</v>
      </c>
      <c r="Y12" s="214">
        <v>2</v>
      </c>
      <c r="Z12" s="58">
        <v>0</v>
      </c>
      <c r="AA12" s="58">
        <v>2</v>
      </c>
      <c r="AB12" s="58">
        <v>2</v>
      </c>
      <c r="AC12" s="58">
        <v>2</v>
      </c>
      <c r="AD12" s="58">
        <v>2</v>
      </c>
      <c r="AE12" s="58">
        <v>2</v>
      </c>
      <c r="AF12" s="58">
        <v>2</v>
      </c>
      <c r="AG12" s="58">
        <v>1</v>
      </c>
      <c r="AH12" s="58">
        <v>2</v>
      </c>
      <c r="AI12" s="58">
        <v>2</v>
      </c>
      <c r="AJ12" s="58">
        <v>2</v>
      </c>
      <c r="AK12" s="58">
        <v>2</v>
      </c>
      <c r="AL12" s="58">
        <v>1</v>
      </c>
      <c r="AM12" s="58">
        <v>2</v>
      </c>
      <c r="AN12" s="58">
        <v>2</v>
      </c>
      <c r="AO12" s="58">
        <v>2</v>
      </c>
      <c r="AP12" s="58">
        <v>2</v>
      </c>
      <c r="AQ12" s="58">
        <v>2</v>
      </c>
      <c r="AR12" s="58">
        <v>2</v>
      </c>
      <c r="AS12" s="58">
        <v>1</v>
      </c>
      <c r="AT12" s="58">
        <v>1</v>
      </c>
      <c r="AU12" s="58">
        <v>2</v>
      </c>
      <c r="AV12" s="58">
        <v>2</v>
      </c>
      <c r="AW12" s="58">
        <v>2</v>
      </c>
      <c r="AX12" s="58">
        <v>2</v>
      </c>
      <c r="AY12" s="58">
        <v>2</v>
      </c>
      <c r="AZ12" s="58">
        <v>1</v>
      </c>
      <c r="BA12" s="58">
        <v>1</v>
      </c>
      <c r="BB12" s="58">
        <v>1</v>
      </c>
      <c r="BC12" s="58">
        <v>2</v>
      </c>
      <c r="BD12" s="58">
        <v>2</v>
      </c>
      <c r="BE12" s="58">
        <v>2</v>
      </c>
      <c r="BF12" s="58">
        <v>2</v>
      </c>
      <c r="BG12" s="64">
        <f>SUM(S12:BF12)</f>
        <v>71</v>
      </c>
      <c r="BI12">
        <f>SUM(S12:BF12)</f>
        <v>71</v>
      </c>
    </row>
    <row r="13" spans="1:61" ht="18" customHeight="1">
      <c r="A13" s="135"/>
      <c r="B13" s="135"/>
      <c r="C13" s="223"/>
      <c r="D13" s="140">
        <v>2</v>
      </c>
      <c r="E13" s="116" t="s">
        <v>93</v>
      </c>
      <c r="F13" s="102" t="s">
        <v>51</v>
      </c>
      <c r="G13" s="120" t="s">
        <v>94</v>
      </c>
      <c r="H13" s="99">
        <v>67</v>
      </c>
      <c r="I13" s="121">
        <f aca="true" t="shared" si="1" ref="I13:I48">H13*100/71</f>
        <v>94.36619718309859</v>
      </c>
      <c r="J13" s="126">
        <f t="shared" si="0"/>
        <v>83.75</v>
      </c>
      <c r="K13" s="226" t="s">
        <v>102</v>
      </c>
      <c r="L13" s="149" t="s">
        <v>119</v>
      </c>
      <c r="M13" s="104" t="s">
        <v>138</v>
      </c>
      <c r="N13" s="104" t="s">
        <v>317</v>
      </c>
      <c r="O13" s="105">
        <v>12</v>
      </c>
      <c r="P13" s="105">
        <v>25</v>
      </c>
      <c r="Q13" s="104" t="s">
        <v>166</v>
      </c>
      <c r="R13" s="59"/>
      <c r="S13" s="214">
        <v>2</v>
      </c>
      <c r="T13" s="214">
        <v>2</v>
      </c>
      <c r="U13" s="214">
        <v>2</v>
      </c>
      <c r="V13" s="58">
        <v>1</v>
      </c>
      <c r="W13" s="58">
        <v>2</v>
      </c>
      <c r="X13" s="58">
        <v>2</v>
      </c>
      <c r="Y13" s="58">
        <v>2</v>
      </c>
      <c r="Z13" s="58">
        <v>2</v>
      </c>
      <c r="AA13" s="58">
        <v>2</v>
      </c>
      <c r="AB13" s="58">
        <v>1</v>
      </c>
      <c r="AC13" s="58">
        <v>1</v>
      </c>
      <c r="AD13" s="58">
        <v>2</v>
      </c>
      <c r="AE13" s="58">
        <v>2</v>
      </c>
      <c r="AF13" s="58">
        <v>1</v>
      </c>
      <c r="AG13" s="58">
        <v>0</v>
      </c>
      <c r="AH13" s="58">
        <v>1</v>
      </c>
      <c r="AI13" s="58">
        <v>2</v>
      </c>
      <c r="AJ13" s="58">
        <v>2</v>
      </c>
      <c r="AK13" s="58">
        <v>2</v>
      </c>
      <c r="AL13" s="58">
        <v>2</v>
      </c>
      <c r="AM13" s="58">
        <v>0</v>
      </c>
      <c r="AN13" s="58">
        <v>2</v>
      </c>
      <c r="AO13" s="58">
        <v>1</v>
      </c>
      <c r="AP13" s="58">
        <v>2</v>
      </c>
      <c r="AQ13" s="58">
        <v>2</v>
      </c>
      <c r="AR13" s="58">
        <v>2</v>
      </c>
      <c r="AS13" s="58">
        <v>1</v>
      </c>
      <c r="AT13" s="58">
        <v>2</v>
      </c>
      <c r="AU13" s="58">
        <v>1</v>
      </c>
      <c r="AV13" s="58">
        <v>2</v>
      </c>
      <c r="AW13" s="58">
        <v>2</v>
      </c>
      <c r="AX13" s="58">
        <v>2</v>
      </c>
      <c r="AY13" s="58">
        <v>2</v>
      </c>
      <c r="AZ13" s="58">
        <v>2</v>
      </c>
      <c r="BA13" s="58">
        <v>1</v>
      </c>
      <c r="BB13" s="58">
        <v>2</v>
      </c>
      <c r="BC13" s="58">
        <v>2</v>
      </c>
      <c r="BD13" s="58">
        <v>2</v>
      </c>
      <c r="BE13" s="58">
        <v>2</v>
      </c>
      <c r="BF13" s="58">
        <v>2</v>
      </c>
      <c r="BG13" s="64">
        <f>SUM(S13:BF13)</f>
        <v>67</v>
      </c>
      <c r="BI13">
        <f>SUM(S13:BF13)</f>
        <v>67</v>
      </c>
    </row>
    <row r="14" spans="1:61" ht="18" customHeight="1">
      <c r="A14" s="135" t="s">
        <v>539</v>
      </c>
      <c r="B14" s="135"/>
      <c r="C14" s="223"/>
      <c r="D14" s="140">
        <v>3</v>
      </c>
      <c r="E14" s="116" t="s">
        <v>86</v>
      </c>
      <c r="F14" s="102" t="s">
        <v>87</v>
      </c>
      <c r="G14" s="120" t="s">
        <v>88</v>
      </c>
      <c r="H14" s="99">
        <v>65</v>
      </c>
      <c r="I14" s="121">
        <f t="shared" si="1"/>
        <v>91.54929577464789</v>
      </c>
      <c r="J14" s="126">
        <f t="shared" si="0"/>
        <v>81.25</v>
      </c>
      <c r="K14" s="227" t="s">
        <v>102</v>
      </c>
      <c r="L14" s="149" t="s">
        <v>63</v>
      </c>
      <c r="M14" s="104" t="s">
        <v>131</v>
      </c>
      <c r="N14" s="104" t="s">
        <v>316</v>
      </c>
      <c r="O14" s="105">
        <v>10</v>
      </c>
      <c r="P14" s="105">
        <v>25</v>
      </c>
      <c r="Q14" s="104" t="s">
        <v>162</v>
      </c>
      <c r="R14" s="59"/>
      <c r="S14" s="214">
        <v>2</v>
      </c>
      <c r="T14" s="58">
        <v>1</v>
      </c>
      <c r="U14" s="58">
        <v>2</v>
      </c>
      <c r="V14" s="58">
        <v>1</v>
      </c>
      <c r="W14" s="58">
        <v>1</v>
      </c>
      <c r="X14" s="58">
        <v>2</v>
      </c>
      <c r="Y14" s="58">
        <v>2</v>
      </c>
      <c r="Z14" s="58">
        <v>1</v>
      </c>
      <c r="AA14" s="58">
        <v>2</v>
      </c>
      <c r="AB14" s="58">
        <v>2</v>
      </c>
      <c r="AC14" s="58">
        <v>2</v>
      </c>
      <c r="AD14" s="58">
        <v>2</v>
      </c>
      <c r="AE14" s="58">
        <v>1</v>
      </c>
      <c r="AF14" s="58">
        <v>1</v>
      </c>
      <c r="AG14" s="58">
        <v>2</v>
      </c>
      <c r="AH14" s="58">
        <v>2</v>
      </c>
      <c r="AI14" s="58">
        <v>1</v>
      </c>
      <c r="AJ14" s="58">
        <v>2</v>
      </c>
      <c r="AK14" s="58">
        <v>2</v>
      </c>
      <c r="AL14" s="58">
        <v>1</v>
      </c>
      <c r="AM14" s="58">
        <v>2</v>
      </c>
      <c r="AN14" s="58">
        <v>2</v>
      </c>
      <c r="AO14" s="58">
        <v>2</v>
      </c>
      <c r="AP14" s="58">
        <v>1</v>
      </c>
      <c r="AQ14" s="58">
        <v>2</v>
      </c>
      <c r="AR14" s="58">
        <v>1</v>
      </c>
      <c r="AS14" s="58">
        <v>2</v>
      </c>
      <c r="AT14" s="58">
        <v>1</v>
      </c>
      <c r="AU14" s="58">
        <v>1</v>
      </c>
      <c r="AV14" s="58">
        <v>2</v>
      </c>
      <c r="AW14" s="58">
        <v>2</v>
      </c>
      <c r="AX14" s="58">
        <v>2</v>
      </c>
      <c r="AY14" s="58">
        <v>1</v>
      </c>
      <c r="AZ14" s="58">
        <v>2</v>
      </c>
      <c r="BA14" s="58">
        <v>2</v>
      </c>
      <c r="BB14" s="58">
        <v>1</v>
      </c>
      <c r="BC14" s="58">
        <v>1</v>
      </c>
      <c r="BD14" s="58">
        <v>2</v>
      </c>
      <c r="BE14" s="58">
        <v>2</v>
      </c>
      <c r="BF14" s="58">
        <v>2</v>
      </c>
      <c r="BG14" s="64">
        <f aca="true" t="shared" si="2" ref="BG14:BG48">SUM(S14:BF14)</f>
        <v>65</v>
      </c>
      <c r="BI14">
        <f aca="true" t="shared" si="3" ref="BI14:BI48">SUM(S14:BF14)</f>
        <v>65</v>
      </c>
    </row>
    <row r="15" spans="1:61" ht="18" customHeight="1">
      <c r="A15" s="135"/>
      <c r="B15" s="135"/>
      <c r="C15" s="135"/>
      <c r="D15" s="141">
        <v>4</v>
      </c>
      <c r="E15" s="116" t="s">
        <v>91</v>
      </c>
      <c r="F15" s="102" t="s">
        <v>49</v>
      </c>
      <c r="G15" s="110" t="s">
        <v>92</v>
      </c>
      <c r="H15" s="99">
        <v>64</v>
      </c>
      <c r="I15" s="121">
        <f t="shared" si="1"/>
        <v>90.14084507042253</v>
      </c>
      <c r="J15" s="126">
        <f t="shared" si="0"/>
        <v>80</v>
      </c>
      <c r="K15" s="226" t="s">
        <v>102</v>
      </c>
      <c r="L15" s="149" t="s">
        <v>118</v>
      </c>
      <c r="M15" s="104" t="s">
        <v>140</v>
      </c>
      <c r="N15" s="111">
        <v>40649</v>
      </c>
      <c r="O15" s="105" t="s">
        <v>149</v>
      </c>
      <c r="P15" s="105" t="s">
        <v>174</v>
      </c>
      <c r="Q15" s="104" t="s">
        <v>165</v>
      </c>
      <c r="R15" s="59"/>
      <c r="S15" s="214">
        <v>2</v>
      </c>
      <c r="T15" s="58">
        <v>1</v>
      </c>
      <c r="U15" s="58">
        <v>2</v>
      </c>
      <c r="V15" s="58">
        <v>2</v>
      </c>
      <c r="W15" s="58">
        <v>2</v>
      </c>
      <c r="X15" s="58">
        <v>2</v>
      </c>
      <c r="Y15" s="58">
        <v>2</v>
      </c>
      <c r="Z15" s="58">
        <v>1</v>
      </c>
      <c r="AA15" s="58">
        <v>2</v>
      </c>
      <c r="AB15" s="58">
        <v>1</v>
      </c>
      <c r="AC15" s="58">
        <v>1</v>
      </c>
      <c r="AD15" s="58">
        <v>2</v>
      </c>
      <c r="AE15" s="58">
        <v>1</v>
      </c>
      <c r="AF15" s="58">
        <v>1</v>
      </c>
      <c r="AG15" s="58">
        <v>2</v>
      </c>
      <c r="AH15" s="58">
        <v>2</v>
      </c>
      <c r="AI15" s="58">
        <v>2</v>
      </c>
      <c r="AJ15" s="58">
        <v>2</v>
      </c>
      <c r="AK15" s="58">
        <v>1</v>
      </c>
      <c r="AL15" s="58">
        <v>1</v>
      </c>
      <c r="AM15" s="58">
        <v>2</v>
      </c>
      <c r="AN15" s="58">
        <v>2</v>
      </c>
      <c r="AO15" s="58">
        <v>1</v>
      </c>
      <c r="AP15" s="58">
        <v>2</v>
      </c>
      <c r="AQ15" s="58">
        <v>2</v>
      </c>
      <c r="AR15" s="58">
        <v>1</v>
      </c>
      <c r="AS15" s="58">
        <v>1</v>
      </c>
      <c r="AT15" s="58">
        <v>1</v>
      </c>
      <c r="AU15" s="58">
        <v>0</v>
      </c>
      <c r="AV15" s="58">
        <v>1</v>
      </c>
      <c r="AW15" s="58">
        <v>2</v>
      </c>
      <c r="AX15" s="58">
        <v>2</v>
      </c>
      <c r="AY15" s="58">
        <v>2</v>
      </c>
      <c r="AZ15" s="58">
        <v>2</v>
      </c>
      <c r="BA15" s="58">
        <v>2</v>
      </c>
      <c r="BB15" s="58">
        <v>2</v>
      </c>
      <c r="BC15" s="58">
        <v>2</v>
      </c>
      <c r="BD15" s="58">
        <v>2</v>
      </c>
      <c r="BE15" s="58">
        <v>2</v>
      </c>
      <c r="BF15" s="58">
        <v>1</v>
      </c>
      <c r="BG15" s="64">
        <f t="shared" si="2"/>
        <v>64</v>
      </c>
      <c r="BI15">
        <f t="shared" si="3"/>
        <v>64</v>
      </c>
    </row>
    <row r="16" spans="1:61" ht="18" customHeight="1">
      <c r="A16" s="135"/>
      <c r="B16" s="135"/>
      <c r="C16" s="135"/>
      <c r="D16" s="141">
        <v>5</v>
      </c>
      <c r="E16" s="116" t="s">
        <v>82</v>
      </c>
      <c r="F16" s="102" t="s">
        <v>1</v>
      </c>
      <c r="G16" s="120" t="s">
        <v>83</v>
      </c>
      <c r="H16" s="99">
        <v>63</v>
      </c>
      <c r="I16" s="121">
        <f t="shared" si="1"/>
        <v>88.73239436619718</v>
      </c>
      <c r="J16" s="126">
        <f t="shared" si="0"/>
        <v>78.75</v>
      </c>
      <c r="K16" s="227" t="s">
        <v>102</v>
      </c>
      <c r="L16" s="149" t="s">
        <v>110</v>
      </c>
      <c r="M16" s="104" t="s">
        <v>124</v>
      </c>
      <c r="N16" s="104" t="s">
        <v>315</v>
      </c>
      <c r="O16" s="105">
        <v>10</v>
      </c>
      <c r="P16" s="105">
        <v>30</v>
      </c>
      <c r="Q16" s="104" t="s">
        <v>66</v>
      </c>
      <c r="R16" s="59"/>
      <c r="S16" s="214">
        <v>2</v>
      </c>
      <c r="T16" s="58">
        <v>1</v>
      </c>
      <c r="U16" s="58">
        <v>1</v>
      </c>
      <c r="V16" s="58">
        <v>2</v>
      </c>
      <c r="W16" s="58">
        <v>2</v>
      </c>
      <c r="X16" s="58">
        <v>2</v>
      </c>
      <c r="Y16" s="58">
        <v>2</v>
      </c>
      <c r="Z16" s="58">
        <v>1</v>
      </c>
      <c r="AA16" s="58">
        <v>2</v>
      </c>
      <c r="AB16" s="58">
        <v>1</v>
      </c>
      <c r="AC16" s="58">
        <v>2</v>
      </c>
      <c r="AD16" s="58">
        <v>2</v>
      </c>
      <c r="AE16" s="58">
        <v>2</v>
      </c>
      <c r="AF16" s="58">
        <v>0</v>
      </c>
      <c r="AG16" s="58">
        <v>2</v>
      </c>
      <c r="AH16" s="58">
        <v>2</v>
      </c>
      <c r="AI16" s="58">
        <v>2</v>
      </c>
      <c r="AJ16" s="58">
        <v>1</v>
      </c>
      <c r="AK16" s="58">
        <v>1</v>
      </c>
      <c r="AL16" s="58">
        <v>2</v>
      </c>
      <c r="AM16" s="58">
        <v>2</v>
      </c>
      <c r="AN16" s="58">
        <v>2</v>
      </c>
      <c r="AO16" s="58">
        <v>2</v>
      </c>
      <c r="AP16" s="58">
        <v>2</v>
      </c>
      <c r="AQ16" s="58">
        <v>2</v>
      </c>
      <c r="AR16" s="58">
        <v>1</v>
      </c>
      <c r="AS16" s="58">
        <v>0</v>
      </c>
      <c r="AT16" s="58">
        <v>2</v>
      </c>
      <c r="AU16" s="58">
        <v>2</v>
      </c>
      <c r="AV16" s="58">
        <v>2</v>
      </c>
      <c r="AW16" s="58">
        <v>2</v>
      </c>
      <c r="AX16" s="58">
        <v>2</v>
      </c>
      <c r="AY16" s="58">
        <v>1</v>
      </c>
      <c r="AZ16" s="58">
        <v>1</v>
      </c>
      <c r="BA16" s="58">
        <v>2</v>
      </c>
      <c r="BB16" s="58">
        <v>1</v>
      </c>
      <c r="BC16" s="58">
        <v>1</v>
      </c>
      <c r="BD16" s="58">
        <v>2</v>
      </c>
      <c r="BE16" s="58">
        <v>1</v>
      </c>
      <c r="BF16" s="58">
        <v>1</v>
      </c>
      <c r="BG16" s="64">
        <f t="shared" si="2"/>
        <v>63</v>
      </c>
      <c r="BI16">
        <f t="shared" si="3"/>
        <v>63</v>
      </c>
    </row>
    <row r="17" spans="1:61" ht="18" customHeight="1">
      <c r="A17" s="135"/>
      <c r="B17" s="135"/>
      <c r="C17" s="135"/>
      <c r="D17" s="141">
        <v>5</v>
      </c>
      <c r="E17" s="116" t="s">
        <v>336</v>
      </c>
      <c r="F17" s="102" t="s">
        <v>337</v>
      </c>
      <c r="G17" s="120" t="s">
        <v>338</v>
      </c>
      <c r="H17" s="99">
        <v>63</v>
      </c>
      <c r="I17" s="121">
        <f t="shared" si="1"/>
        <v>88.73239436619718</v>
      </c>
      <c r="J17" s="126">
        <f t="shared" si="0"/>
        <v>78.75</v>
      </c>
      <c r="K17" s="226" t="s">
        <v>102</v>
      </c>
      <c r="L17" s="149" t="s">
        <v>339</v>
      </c>
      <c r="M17" s="104" t="s">
        <v>340</v>
      </c>
      <c r="N17" s="59"/>
      <c r="O17" s="112" t="s">
        <v>148</v>
      </c>
      <c r="P17" s="105">
        <v>65</v>
      </c>
      <c r="Q17" s="104" t="s">
        <v>341</v>
      </c>
      <c r="R17" s="59"/>
      <c r="S17" s="214">
        <v>2</v>
      </c>
      <c r="T17" s="214">
        <v>2</v>
      </c>
      <c r="U17" s="58">
        <v>1</v>
      </c>
      <c r="V17" s="58">
        <v>2</v>
      </c>
      <c r="W17" s="58">
        <v>1</v>
      </c>
      <c r="X17" s="58">
        <v>2</v>
      </c>
      <c r="Y17" s="58">
        <v>1</v>
      </c>
      <c r="Z17" s="58">
        <v>1</v>
      </c>
      <c r="AA17" s="58">
        <v>2</v>
      </c>
      <c r="AB17" s="58">
        <v>2</v>
      </c>
      <c r="AC17" s="58">
        <v>1</v>
      </c>
      <c r="AD17" s="58">
        <v>2</v>
      </c>
      <c r="AE17" s="58">
        <v>2</v>
      </c>
      <c r="AF17" s="58">
        <v>2</v>
      </c>
      <c r="AG17" s="58">
        <v>2</v>
      </c>
      <c r="AH17" s="58">
        <v>1</v>
      </c>
      <c r="AI17" s="58">
        <v>2</v>
      </c>
      <c r="AJ17" s="58">
        <v>2</v>
      </c>
      <c r="AK17" s="58">
        <v>1</v>
      </c>
      <c r="AL17" s="58">
        <v>2</v>
      </c>
      <c r="AM17" s="58">
        <v>1</v>
      </c>
      <c r="AN17" s="58">
        <v>1</v>
      </c>
      <c r="AO17" s="58">
        <v>1</v>
      </c>
      <c r="AP17" s="58">
        <v>2</v>
      </c>
      <c r="AQ17" s="58">
        <v>2</v>
      </c>
      <c r="AR17" s="58">
        <v>1</v>
      </c>
      <c r="AS17" s="58">
        <v>1</v>
      </c>
      <c r="AT17" s="58">
        <v>2</v>
      </c>
      <c r="AU17" s="58">
        <v>1</v>
      </c>
      <c r="AV17" s="58">
        <v>2</v>
      </c>
      <c r="AW17" s="58">
        <v>2</v>
      </c>
      <c r="AX17" s="58">
        <v>2</v>
      </c>
      <c r="AY17" s="58">
        <v>1</v>
      </c>
      <c r="AZ17" s="58">
        <v>2</v>
      </c>
      <c r="BA17" s="58">
        <v>2</v>
      </c>
      <c r="BB17" s="58">
        <v>1</v>
      </c>
      <c r="BC17" s="58">
        <v>1</v>
      </c>
      <c r="BD17" s="58">
        <v>2</v>
      </c>
      <c r="BE17" s="58">
        <v>1</v>
      </c>
      <c r="BF17" s="58">
        <v>2</v>
      </c>
      <c r="BG17" s="64">
        <f t="shared" si="2"/>
        <v>63</v>
      </c>
      <c r="BI17">
        <f t="shared" si="3"/>
        <v>63</v>
      </c>
    </row>
    <row r="18" spans="1:61" ht="18" customHeight="1">
      <c r="A18" s="135"/>
      <c r="B18" s="135"/>
      <c r="C18" s="135"/>
      <c r="D18" s="141">
        <v>5</v>
      </c>
      <c r="E18" s="116" t="s">
        <v>447</v>
      </c>
      <c r="F18" s="102" t="s">
        <v>448</v>
      </c>
      <c r="G18" s="120" t="s">
        <v>449</v>
      </c>
      <c r="H18" s="100">
        <v>63</v>
      </c>
      <c r="I18" s="121">
        <f t="shared" si="1"/>
        <v>88.73239436619718</v>
      </c>
      <c r="J18" s="126">
        <f t="shared" si="0"/>
        <v>78.75</v>
      </c>
      <c r="K18" s="126" t="s">
        <v>102</v>
      </c>
      <c r="L18" s="149" t="s">
        <v>451</v>
      </c>
      <c r="M18" s="104" t="s">
        <v>452</v>
      </c>
      <c r="N18" s="104" t="s">
        <v>453</v>
      </c>
      <c r="O18" s="105" t="s">
        <v>146</v>
      </c>
      <c r="P18" s="105" t="s">
        <v>169</v>
      </c>
      <c r="Q18" s="104" t="s">
        <v>454</v>
      </c>
      <c r="R18" s="104"/>
      <c r="S18" s="216">
        <v>1</v>
      </c>
      <c r="T18" s="58">
        <v>2</v>
      </c>
      <c r="U18" s="58">
        <v>2</v>
      </c>
      <c r="V18" s="58">
        <v>2</v>
      </c>
      <c r="W18" s="58">
        <v>2</v>
      </c>
      <c r="X18" s="58">
        <v>2</v>
      </c>
      <c r="Y18" s="58">
        <v>2</v>
      </c>
      <c r="Z18" s="58">
        <v>2</v>
      </c>
      <c r="AA18" s="58">
        <v>2</v>
      </c>
      <c r="AB18" s="58">
        <v>2</v>
      </c>
      <c r="AC18" s="58">
        <v>2</v>
      </c>
      <c r="AD18" s="58">
        <v>1</v>
      </c>
      <c r="AE18" s="58">
        <v>2</v>
      </c>
      <c r="AF18" s="58">
        <v>1</v>
      </c>
      <c r="AG18" s="58">
        <v>1</v>
      </c>
      <c r="AH18" s="58">
        <v>1</v>
      </c>
      <c r="AI18" s="58">
        <v>1</v>
      </c>
      <c r="AJ18" s="58">
        <v>1</v>
      </c>
      <c r="AK18" s="58">
        <v>1</v>
      </c>
      <c r="AL18" s="58">
        <v>1</v>
      </c>
      <c r="AM18" s="58">
        <v>1</v>
      </c>
      <c r="AN18" s="58">
        <v>2</v>
      </c>
      <c r="AO18" s="58">
        <v>2</v>
      </c>
      <c r="AP18" s="58">
        <v>1</v>
      </c>
      <c r="AQ18" s="58">
        <v>2</v>
      </c>
      <c r="AR18" s="58">
        <v>2</v>
      </c>
      <c r="AS18" s="58">
        <v>1</v>
      </c>
      <c r="AT18" s="58">
        <v>1</v>
      </c>
      <c r="AU18" s="58">
        <v>1</v>
      </c>
      <c r="AV18" s="58">
        <v>1</v>
      </c>
      <c r="AW18" s="58">
        <v>2</v>
      </c>
      <c r="AX18" s="58">
        <v>2</v>
      </c>
      <c r="AY18" s="58">
        <v>2</v>
      </c>
      <c r="AZ18" s="58">
        <v>1</v>
      </c>
      <c r="BA18" s="58">
        <v>2</v>
      </c>
      <c r="BB18" s="58">
        <v>1</v>
      </c>
      <c r="BC18" s="58">
        <v>2</v>
      </c>
      <c r="BD18" s="58">
        <v>2</v>
      </c>
      <c r="BE18" s="58">
        <v>2</v>
      </c>
      <c r="BF18" s="58">
        <v>2</v>
      </c>
      <c r="BG18" s="64">
        <f t="shared" si="2"/>
        <v>63</v>
      </c>
      <c r="BI18">
        <f t="shared" si="3"/>
        <v>63</v>
      </c>
    </row>
    <row r="19" spans="1:61" ht="18" customHeight="1">
      <c r="A19" s="135"/>
      <c r="B19" s="135"/>
      <c r="C19" s="135"/>
      <c r="D19" s="141">
        <v>8</v>
      </c>
      <c r="E19" s="116" t="s">
        <v>412</v>
      </c>
      <c r="F19" s="102" t="s">
        <v>413</v>
      </c>
      <c r="G19" s="120" t="s">
        <v>414</v>
      </c>
      <c r="H19" s="99">
        <v>60</v>
      </c>
      <c r="I19" s="121">
        <f t="shared" si="1"/>
        <v>84.50704225352112</v>
      </c>
      <c r="J19" s="126">
        <f t="shared" si="0"/>
        <v>75</v>
      </c>
      <c r="K19" s="126" t="s">
        <v>102</v>
      </c>
      <c r="L19" s="149" t="s">
        <v>415</v>
      </c>
      <c r="M19" s="104" t="s">
        <v>416</v>
      </c>
      <c r="N19" s="104" t="s">
        <v>295</v>
      </c>
      <c r="O19" s="105" t="s">
        <v>146</v>
      </c>
      <c r="P19" s="105" t="s">
        <v>174</v>
      </c>
      <c r="Q19" s="104" t="s">
        <v>61</v>
      </c>
      <c r="R19" s="104"/>
      <c r="S19" s="216">
        <v>2</v>
      </c>
      <c r="T19" s="216">
        <v>2</v>
      </c>
      <c r="U19" s="216">
        <v>2</v>
      </c>
      <c r="V19" s="216">
        <v>2</v>
      </c>
      <c r="W19" s="58">
        <v>1</v>
      </c>
      <c r="X19" s="58">
        <v>2</v>
      </c>
      <c r="Y19" s="58">
        <v>1</v>
      </c>
      <c r="Z19" s="58">
        <v>2</v>
      </c>
      <c r="AA19" s="58">
        <v>0</v>
      </c>
      <c r="AB19" s="58">
        <v>2</v>
      </c>
      <c r="AC19" s="58">
        <v>2</v>
      </c>
      <c r="AD19" s="58">
        <v>2</v>
      </c>
      <c r="AE19" s="58">
        <v>2</v>
      </c>
      <c r="AF19" s="58">
        <v>1</v>
      </c>
      <c r="AG19" s="58">
        <v>1</v>
      </c>
      <c r="AH19" s="58">
        <v>1</v>
      </c>
      <c r="AI19" s="58">
        <v>1</v>
      </c>
      <c r="AJ19" s="58">
        <v>1</v>
      </c>
      <c r="AK19" s="58">
        <v>1</v>
      </c>
      <c r="AL19" s="58">
        <v>1</v>
      </c>
      <c r="AM19" s="58">
        <v>1</v>
      </c>
      <c r="AN19" s="58">
        <v>2</v>
      </c>
      <c r="AO19" s="58">
        <v>2</v>
      </c>
      <c r="AP19" s="58">
        <v>1</v>
      </c>
      <c r="AQ19" s="58">
        <v>2</v>
      </c>
      <c r="AR19" s="58">
        <v>1</v>
      </c>
      <c r="AS19" s="58">
        <v>1</v>
      </c>
      <c r="AT19" s="58">
        <v>2</v>
      </c>
      <c r="AU19" s="58">
        <v>1</v>
      </c>
      <c r="AV19" s="58">
        <v>2</v>
      </c>
      <c r="AW19" s="58">
        <v>2</v>
      </c>
      <c r="AX19" s="58">
        <v>1</v>
      </c>
      <c r="AY19" s="58">
        <v>2</v>
      </c>
      <c r="AZ19" s="58">
        <v>1</v>
      </c>
      <c r="BA19" s="58">
        <v>1</v>
      </c>
      <c r="BB19" s="58">
        <v>2</v>
      </c>
      <c r="BC19" s="58">
        <v>1</v>
      </c>
      <c r="BD19" s="58">
        <v>2</v>
      </c>
      <c r="BE19" s="58">
        <v>2</v>
      </c>
      <c r="BF19" s="58">
        <v>2</v>
      </c>
      <c r="BG19" s="64">
        <f t="shared" si="2"/>
        <v>60</v>
      </c>
      <c r="BI19">
        <f t="shared" si="3"/>
        <v>60</v>
      </c>
    </row>
    <row r="20" spans="1:61" ht="18" customHeight="1">
      <c r="A20" s="135"/>
      <c r="B20" s="135"/>
      <c r="C20" s="135"/>
      <c r="D20" s="141">
        <v>9</v>
      </c>
      <c r="E20" s="116" t="s">
        <v>98</v>
      </c>
      <c r="F20" s="102" t="s">
        <v>15</v>
      </c>
      <c r="G20" s="120" t="s">
        <v>99</v>
      </c>
      <c r="H20" s="99">
        <v>58</v>
      </c>
      <c r="I20" s="121">
        <f t="shared" si="1"/>
        <v>81.69014084507042</v>
      </c>
      <c r="J20" s="126">
        <f t="shared" si="0"/>
        <v>72.5</v>
      </c>
      <c r="K20" s="226" t="s">
        <v>102</v>
      </c>
      <c r="L20" s="149" t="s">
        <v>122</v>
      </c>
      <c r="M20" s="104" t="s">
        <v>128</v>
      </c>
      <c r="N20" s="104" t="s">
        <v>217</v>
      </c>
      <c r="O20" s="105">
        <v>10</v>
      </c>
      <c r="P20" s="105">
        <v>30</v>
      </c>
      <c r="Q20" s="104" t="s">
        <v>59</v>
      </c>
      <c r="R20" s="104"/>
      <c r="S20" s="216">
        <v>2</v>
      </c>
      <c r="T20" s="58">
        <v>0</v>
      </c>
      <c r="U20" s="58">
        <v>2</v>
      </c>
      <c r="V20" s="58">
        <v>2</v>
      </c>
      <c r="W20" s="58">
        <v>2</v>
      </c>
      <c r="X20" s="58">
        <v>1</v>
      </c>
      <c r="Y20" s="58">
        <v>2</v>
      </c>
      <c r="Z20" s="58">
        <v>1</v>
      </c>
      <c r="AA20" s="58">
        <v>1</v>
      </c>
      <c r="AB20" s="58">
        <v>0</v>
      </c>
      <c r="AC20" s="58">
        <v>1</v>
      </c>
      <c r="AD20" s="58">
        <v>1</v>
      </c>
      <c r="AE20" s="58">
        <v>1</v>
      </c>
      <c r="AF20" s="58">
        <v>1</v>
      </c>
      <c r="AG20" s="58">
        <v>1</v>
      </c>
      <c r="AH20" s="58">
        <v>2</v>
      </c>
      <c r="AI20" s="58">
        <v>2</v>
      </c>
      <c r="AJ20" s="58">
        <v>2</v>
      </c>
      <c r="AK20" s="58">
        <v>2</v>
      </c>
      <c r="AL20" s="58">
        <v>2</v>
      </c>
      <c r="AM20" s="58">
        <v>1</v>
      </c>
      <c r="AN20" s="58">
        <v>2</v>
      </c>
      <c r="AO20" s="58">
        <v>1</v>
      </c>
      <c r="AP20" s="58">
        <v>2</v>
      </c>
      <c r="AQ20" s="58">
        <v>2</v>
      </c>
      <c r="AR20" s="58">
        <v>1</v>
      </c>
      <c r="AS20" s="58">
        <v>1</v>
      </c>
      <c r="AT20" s="58">
        <v>2</v>
      </c>
      <c r="AU20" s="58">
        <v>1</v>
      </c>
      <c r="AV20" s="58">
        <v>1</v>
      </c>
      <c r="AW20" s="58">
        <v>2</v>
      </c>
      <c r="AX20" s="58">
        <v>2</v>
      </c>
      <c r="AY20" s="58">
        <v>1</v>
      </c>
      <c r="AZ20" s="58">
        <v>2</v>
      </c>
      <c r="BA20" s="58">
        <v>2</v>
      </c>
      <c r="BB20" s="58">
        <v>1</v>
      </c>
      <c r="BC20" s="58">
        <v>2</v>
      </c>
      <c r="BD20" s="58">
        <v>2</v>
      </c>
      <c r="BE20" s="58">
        <v>1</v>
      </c>
      <c r="BF20" s="58">
        <v>1</v>
      </c>
      <c r="BG20" s="64">
        <f t="shared" si="2"/>
        <v>58</v>
      </c>
      <c r="BI20">
        <f t="shared" si="3"/>
        <v>58</v>
      </c>
    </row>
    <row r="21" spans="1:61" ht="18" customHeight="1">
      <c r="A21" s="135"/>
      <c r="B21" s="135"/>
      <c r="C21" s="135"/>
      <c r="D21" s="141">
        <v>10</v>
      </c>
      <c r="E21" s="116" t="s">
        <v>305</v>
      </c>
      <c r="F21" s="102" t="s">
        <v>2</v>
      </c>
      <c r="G21" s="120" t="s">
        <v>306</v>
      </c>
      <c r="H21" s="99">
        <v>57</v>
      </c>
      <c r="I21" s="121">
        <f t="shared" si="1"/>
        <v>80.28169014084507</v>
      </c>
      <c r="J21" s="126">
        <f t="shared" si="0"/>
        <v>71.25</v>
      </c>
      <c r="K21" s="226" t="s">
        <v>102</v>
      </c>
      <c r="L21" s="149" t="s">
        <v>312</v>
      </c>
      <c r="M21" s="104" t="s">
        <v>72</v>
      </c>
      <c r="N21" s="104" t="s">
        <v>318</v>
      </c>
      <c r="O21" s="105" t="s">
        <v>148</v>
      </c>
      <c r="P21" s="105" t="s">
        <v>169</v>
      </c>
      <c r="Q21" s="104" t="s">
        <v>321</v>
      </c>
      <c r="R21" s="104"/>
      <c r="S21" s="216">
        <v>1</v>
      </c>
      <c r="T21" s="58">
        <v>2</v>
      </c>
      <c r="U21" s="58">
        <v>1</v>
      </c>
      <c r="V21" s="58">
        <v>2</v>
      </c>
      <c r="W21" s="58">
        <v>1</v>
      </c>
      <c r="X21" s="58">
        <v>2</v>
      </c>
      <c r="Y21" s="58">
        <v>2</v>
      </c>
      <c r="Z21" s="58">
        <v>1</v>
      </c>
      <c r="AA21" s="58">
        <v>0</v>
      </c>
      <c r="AB21" s="58">
        <v>1</v>
      </c>
      <c r="AC21" s="58">
        <v>1</v>
      </c>
      <c r="AD21" s="58">
        <v>2</v>
      </c>
      <c r="AE21" s="58">
        <v>1</v>
      </c>
      <c r="AF21" s="58">
        <v>1</v>
      </c>
      <c r="AG21" s="58">
        <v>1</v>
      </c>
      <c r="AH21" s="58">
        <v>2</v>
      </c>
      <c r="AI21" s="58">
        <v>2</v>
      </c>
      <c r="AJ21" s="58">
        <v>2</v>
      </c>
      <c r="AK21" s="58">
        <v>1</v>
      </c>
      <c r="AL21" s="58">
        <v>1</v>
      </c>
      <c r="AM21" s="58">
        <v>1</v>
      </c>
      <c r="AN21" s="58">
        <v>2</v>
      </c>
      <c r="AO21" s="58">
        <v>1</v>
      </c>
      <c r="AP21" s="58">
        <v>2</v>
      </c>
      <c r="AQ21" s="58">
        <v>2</v>
      </c>
      <c r="AR21" s="58">
        <v>1</v>
      </c>
      <c r="AS21" s="58">
        <v>1</v>
      </c>
      <c r="AT21" s="58">
        <v>1</v>
      </c>
      <c r="AU21" s="58">
        <v>1</v>
      </c>
      <c r="AV21" s="58">
        <v>2</v>
      </c>
      <c r="AW21" s="58">
        <v>2</v>
      </c>
      <c r="AX21" s="58">
        <v>2</v>
      </c>
      <c r="AY21" s="58">
        <v>2</v>
      </c>
      <c r="AZ21" s="58">
        <v>1</v>
      </c>
      <c r="BA21" s="58">
        <v>2</v>
      </c>
      <c r="BB21" s="58">
        <v>1</v>
      </c>
      <c r="BC21" s="58">
        <v>1</v>
      </c>
      <c r="BD21" s="58">
        <v>2</v>
      </c>
      <c r="BE21" s="58">
        <v>1</v>
      </c>
      <c r="BF21" s="58">
        <v>2</v>
      </c>
      <c r="BG21" s="64">
        <f t="shared" si="2"/>
        <v>57</v>
      </c>
      <c r="BI21">
        <f t="shared" si="3"/>
        <v>57</v>
      </c>
    </row>
    <row r="22" spans="4:61" ht="18" customHeight="1">
      <c r="D22" s="141">
        <v>11</v>
      </c>
      <c r="E22" s="102" t="s">
        <v>307</v>
      </c>
      <c r="F22" s="102" t="s">
        <v>308</v>
      </c>
      <c r="G22" s="120" t="s">
        <v>309</v>
      </c>
      <c r="H22" s="99">
        <v>55</v>
      </c>
      <c r="I22" s="121">
        <f t="shared" si="1"/>
        <v>77.46478873239437</v>
      </c>
      <c r="J22" s="126">
        <f t="shared" si="0"/>
        <v>68.75</v>
      </c>
      <c r="K22" s="226" t="s">
        <v>102</v>
      </c>
      <c r="L22" s="149" t="s">
        <v>313</v>
      </c>
      <c r="M22" s="104" t="s">
        <v>216</v>
      </c>
      <c r="N22" s="104" t="s">
        <v>319</v>
      </c>
      <c r="O22" s="105" t="s">
        <v>146</v>
      </c>
      <c r="P22" s="105">
        <v>30</v>
      </c>
      <c r="Q22" s="104" t="s">
        <v>321</v>
      </c>
      <c r="R22" s="104"/>
      <c r="S22" s="216">
        <v>1</v>
      </c>
      <c r="T22" s="216">
        <v>1</v>
      </c>
      <c r="U22" s="58">
        <v>2</v>
      </c>
      <c r="V22" s="58">
        <v>2</v>
      </c>
      <c r="W22" s="58">
        <v>1</v>
      </c>
      <c r="X22" s="58">
        <v>0</v>
      </c>
      <c r="Y22" s="58">
        <v>1</v>
      </c>
      <c r="Z22" s="58">
        <v>2</v>
      </c>
      <c r="AA22" s="58">
        <v>1</v>
      </c>
      <c r="AB22" s="58">
        <v>1</v>
      </c>
      <c r="AC22" s="58">
        <v>1</v>
      </c>
      <c r="AD22" s="58">
        <v>1</v>
      </c>
      <c r="AE22" s="58">
        <v>1</v>
      </c>
      <c r="AF22" s="58">
        <v>1</v>
      </c>
      <c r="AG22" s="58">
        <v>2</v>
      </c>
      <c r="AH22" s="58">
        <v>1</v>
      </c>
      <c r="AI22" s="58">
        <v>2</v>
      </c>
      <c r="AJ22" s="58">
        <v>2</v>
      </c>
      <c r="AK22" s="58">
        <v>1</v>
      </c>
      <c r="AL22" s="58">
        <v>1</v>
      </c>
      <c r="AM22" s="58">
        <v>1</v>
      </c>
      <c r="AN22" s="58">
        <v>2</v>
      </c>
      <c r="AO22" s="58">
        <v>1</v>
      </c>
      <c r="AP22" s="58">
        <v>1</v>
      </c>
      <c r="AQ22" s="58">
        <v>2</v>
      </c>
      <c r="AR22" s="58">
        <v>2</v>
      </c>
      <c r="AS22" s="58">
        <v>1</v>
      </c>
      <c r="AT22" s="58">
        <v>1</v>
      </c>
      <c r="AU22" s="58">
        <v>0</v>
      </c>
      <c r="AV22" s="58">
        <v>2</v>
      </c>
      <c r="AW22" s="58">
        <v>2</v>
      </c>
      <c r="AX22" s="58">
        <v>2</v>
      </c>
      <c r="AY22" s="58">
        <v>2</v>
      </c>
      <c r="AZ22" s="58">
        <v>2</v>
      </c>
      <c r="BA22" s="58">
        <v>2</v>
      </c>
      <c r="BB22" s="58">
        <v>1</v>
      </c>
      <c r="BC22" s="58">
        <v>1</v>
      </c>
      <c r="BD22" s="58">
        <v>2</v>
      </c>
      <c r="BE22" s="58">
        <v>1</v>
      </c>
      <c r="BF22" s="58">
        <v>2</v>
      </c>
      <c r="BG22" s="64">
        <f t="shared" si="2"/>
        <v>55</v>
      </c>
      <c r="BI22">
        <f t="shared" si="3"/>
        <v>55</v>
      </c>
    </row>
    <row r="23" spans="4:61" ht="18" customHeight="1">
      <c r="D23" s="141">
        <v>11</v>
      </c>
      <c r="E23" s="102" t="s">
        <v>447</v>
      </c>
      <c r="F23" s="102" t="s">
        <v>96</v>
      </c>
      <c r="G23" s="120" t="s">
        <v>450</v>
      </c>
      <c r="H23" s="99">
        <v>55</v>
      </c>
      <c r="I23" s="121">
        <f t="shared" si="1"/>
        <v>77.46478873239437</v>
      </c>
      <c r="J23" s="126">
        <f t="shared" si="0"/>
        <v>68.75</v>
      </c>
      <c r="K23" s="126" t="s">
        <v>102</v>
      </c>
      <c r="L23" s="149" t="s">
        <v>334</v>
      </c>
      <c r="M23" s="104" t="s">
        <v>72</v>
      </c>
      <c r="N23" s="104" t="s">
        <v>297</v>
      </c>
      <c r="O23" s="105" t="s">
        <v>145</v>
      </c>
      <c r="P23" s="105" t="s">
        <v>455</v>
      </c>
      <c r="Q23" s="104" t="s">
        <v>59</v>
      </c>
      <c r="R23" s="104"/>
      <c r="S23" s="216">
        <v>2</v>
      </c>
      <c r="T23" s="216">
        <v>2</v>
      </c>
      <c r="U23" s="216">
        <v>2</v>
      </c>
      <c r="V23" s="58">
        <v>0</v>
      </c>
      <c r="W23" s="58">
        <v>1</v>
      </c>
      <c r="X23" s="58">
        <v>0</v>
      </c>
      <c r="Y23" s="58">
        <v>2</v>
      </c>
      <c r="Z23" s="58">
        <v>1</v>
      </c>
      <c r="AA23" s="58">
        <v>0</v>
      </c>
      <c r="AB23" s="58">
        <v>1</v>
      </c>
      <c r="AC23" s="58">
        <v>2</v>
      </c>
      <c r="AD23" s="58">
        <v>1</v>
      </c>
      <c r="AE23" s="58">
        <v>2</v>
      </c>
      <c r="AF23" s="58">
        <v>0</v>
      </c>
      <c r="AG23" s="58">
        <v>1</v>
      </c>
      <c r="AH23" s="58">
        <v>2</v>
      </c>
      <c r="AI23" s="58">
        <v>2</v>
      </c>
      <c r="AJ23" s="58">
        <v>2</v>
      </c>
      <c r="AK23" s="58">
        <v>0</v>
      </c>
      <c r="AL23" s="58">
        <v>1</v>
      </c>
      <c r="AM23" s="58">
        <v>1</v>
      </c>
      <c r="AN23" s="58">
        <v>2</v>
      </c>
      <c r="AO23" s="58">
        <v>1</v>
      </c>
      <c r="AP23" s="58">
        <v>1</v>
      </c>
      <c r="AQ23" s="58">
        <v>2</v>
      </c>
      <c r="AR23" s="58">
        <v>1</v>
      </c>
      <c r="AS23" s="58">
        <v>1</v>
      </c>
      <c r="AT23" s="58">
        <v>1</v>
      </c>
      <c r="AU23" s="58">
        <v>2</v>
      </c>
      <c r="AV23" s="58">
        <v>2</v>
      </c>
      <c r="AW23" s="58">
        <v>2</v>
      </c>
      <c r="AX23" s="58">
        <v>1</v>
      </c>
      <c r="AY23" s="58">
        <v>2</v>
      </c>
      <c r="AZ23" s="58">
        <v>1</v>
      </c>
      <c r="BA23" s="58">
        <v>2</v>
      </c>
      <c r="BB23" s="58">
        <v>2</v>
      </c>
      <c r="BC23" s="58">
        <v>2</v>
      </c>
      <c r="BD23" s="58">
        <v>2</v>
      </c>
      <c r="BE23" s="58">
        <v>1</v>
      </c>
      <c r="BF23" s="58">
        <v>2</v>
      </c>
      <c r="BG23" s="64">
        <f t="shared" si="2"/>
        <v>55</v>
      </c>
      <c r="BI23">
        <f t="shared" si="3"/>
        <v>55</v>
      </c>
    </row>
    <row r="24" spans="4:61" ht="18" customHeight="1">
      <c r="D24" s="141">
        <v>13</v>
      </c>
      <c r="E24" s="102" t="s">
        <v>303</v>
      </c>
      <c r="F24" s="102" t="s">
        <v>51</v>
      </c>
      <c r="G24" s="120" t="s">
        <v>304</v>
      </c>
      <c r="H24" s="99">
        <v>53</v>
      </c>
      <c r="I24" s="121">
        <f t="shared" si="1"/>
        <v>74.64788732394366</v>
      </c>
      <c r="J24" s="126">
        <f t="shared" si="0"/>
        <v>66.25</v>
      </c>
      <c r="K24" s="226" t="s">
        <v>102</v>
      </c>
      <c r="L24" s="149" t="s">
        <v>310</v>
      </c>
      <c r="M24" s="104" t="s">
        <v>311</v>
      </c>
      <c r="N24" s="104" t="s">
        <v>287</v>
      </c>
      <c r="O24" s="105">
        <v>9</v>
      </c>
      <c r="P24" s="105" t="s">
        <v>174</v>
      </c>
      <c r="Q24" s="104" t="s">
        <v>320</v>
      </c>
      <c r="R24" s="104"/>
      <c r="S24" s="216">
        <v>2</v>
      </c>
      <c r="T24" s="58">
        <v>1</v>
      </c>
      <c r="U24" s="58">
        <v>2</v>
      </c>
      <c r="V24" s="58">
        <v>2</v>
      </c>
      <c r="W24" s="58">
        <v>2</v>
      </c>
      <c r="X24" s="58">
        <v>1</v>
      </c>
      <c r="Y24" s="58">
        <v>1</v>
      </c>
      <c r="Z24" s="58">
        <v>0</v>
      </c>
      <c r="AA24" s="58">
        <v>2</v>
      </c>
      <c r="AB24" s="58">
        <v>2</v>
      </c>
      <c r="AC24" s="58">
        <v>1</v>
      </c>
      <c r="AD24" s="58">
        <v>1</v>
      </c>
      <c r="AE24" s="58">
        <v>2</v>
      </c>
      <c r="AF24" s="58">
        <v>1</v>
      </c>
      <c r="AG24" s="58">
        <v>2</v>
      </c>
      <c r="AH24" s="58">
        <v>2</v>
      </c>
      <c r="AI24" s="58">
        <v>2</v>
      </c>
      <c r="AJ24" s="58">
        <v>2</v>
      </c>
      <c r="AK24" s="58">
        <v>1</v>
      </c>
      <c r="AL24" s="58">
        <v>1</v>
      </c>
      <c r="AM24" s="58">
        <v>0</v>
      </c>
      <c r="AN24" s="58">
        <v>2</v>
      </c>
      <c r="AO24" s="58">
        <v>1</v>
      </c>
      <c r="AP24" s="58">
        <v>1</v>
      </c>
      <c r="AQ24" s="58">
        <v>2</v>
      </c>
      <c r="AR24" s="58">
        <v>1</v>
      </c>
      <c r="AS24" s="58">
        <v>1</v>
      </c>
      <c r="AT24" s="58">
        <v>1</v>
      </c>
      <c r="AU24" s="58">
        <v>2</v>
      </c>
      <c r="AV24" s="58">
        <v>0</v>
      </c>
      <c r="AW24" s="58">
        <v>2</v>
      </c>
      <c r="AX24" s="58">
        <v>1</v>
      </c>
      <c r="AY24" s="58">
        <v>1</v>
      </c>
      <c r="AZ24" s="58">
        <v>1</v>
      </c>
      <c r="BA24" s="58">
        <v>1</v>
      </c>
      <c r="BB24" s="58">
        <v>1</v>
      </c>
      <c r="BC24" s="58">
        <v>2</v>
      </c>
      <c r="BD24" s="58">
        <v>1</v>
      </c>
      <c r="BE24" s="58">
        <v>1</v>
      </c>
      <c r="BF24" s="58">
        <v>1</v>
      </c>
      <c r="BG24" s="64">
        <f t="shared" si="2"/>
        <v>53</v>
      </c>
      <c r="BI24">
        <f t="shared" si="3"/>
        <v>53</v>
      </c>
    </row>
    <row r="25" spans="4:61" ht="18" customHeight="1">
      <c r="D25" s="141">
        <v>14</v>
      </c>
      <c r="E25" s="102" t="s">
        <v>504</v>
      </c>
      <c r="F25" s="102" t="s">
        <v>503</v>
      </c>
      <c r="G25" s="120" t="s">
        <v>505</v>
      </c>
      <c r="H25" s="99">
        <v>50</v>
      </c>
      <c r="I25" s="121">
        <f t="shared" si="1"/>
        <v>70.4225352112676</v>
      </c>
      <c r="J25" s="126">
        <f t="shared" si="0"/>
        <v>62.5</v>
      </c>
      <c r="K25" s="126" t="s">
        <v>102</v>
      </c>
      <c r="L25" s="150" t="s">
        <v>506</v>
      </c>
      <c r="M25" s="104" t="s">
        <v>138</v>
      </c>
      <c r="N25" s="104" t="s">
        <v>507</v>
      </c>
      <c r="O25" s="108">
        <v>40649</v>
      </c>
      <c r="P25" s="105" t="s">
        <v>508</v>
      </c>
      <c r="Q25" s="104" t="s">
        <v>255</v>
      </c>
      <c r="R25" s="104"/>
      <c r="S25" s="216">
        <v>2</v>
      </c>
      <c r="T25" s="58">
        <v>0</v>
      </c>
      <c r="U25" s="58">
        <v>2</v>
      </c>
      <c r="V25" s="58">
        <v>2</v>
      </c>
      <c r="W25" s="58">
        <v>1</v>
      </c>
      <c r="X25" s="58">
        <v>0</v>
      </c>
      <c r="Y25" s="58">
        <v>2</v>
      </c>
      <c r="Z25" s="58">
        <v>1</v>
      </c>
      <c r="AA25" s="58">
        <v>1</v>
      </c>
      <c r="AB25" s="58">
        <v>1</v>
      </c>
      <c r="AC25" s="58">
        <v>1</v>
      </c>
      <c r="AD25" s="58">
        <v>1</v>
      </c>
      <c r="AE25" s="58">
        <v>1</v>
      </c>
      <c r="AF25" s="58">
        <v>1</v>
      </c>
      <c r="AG25" s="58">
        <v>1</v>
      </c>
      <c r="AH25" s="58">
        <v>1</v>
      </c>
      <c r="AI25" s="58">
        <v>2</v>
      </c>
      <c r="AJ25" s="58">
        <v>2</v>
      </c>
      <c r="AK25" s="58">
        <v>1</v>
      </c>
      <c r="AL25" s="58">
        <v>1</v>
      </c>
      <c r="AM25" s="58">
        <v>1</v>
      </c>
      <c r="AN25" s="58">
        <v>2</v>
      </c>
      <c r="AO25" s="58">
        <v>2</v>
      </c>
      <c r="AP25" s="58">
        <v>2</v>
      </c>
      <c r="AQ25" s="58">
        <v>2</v>
      </c>
      <c r="AR25" s="58">
        <v>1</v>
      </c>
      <c r="AS25" s="58">
        <v>1</v>
      </c>
      <c r="AT25" s="58">
        <v>1</v>
      </c>
      <c r="AU25" s="58">
        <v>0</v>
      </c>
      <c r="AV25" s="58">
        <v>0</v>
      </c>
      <c r="AW25" s="58">
        <v>2</v>
      </c>
      <c r="AX25" s="58">
        <v>1</v>
      </c>
      <c r="AY25" s="58">
        <v>2</v>
      </c>
      <c r="AZ25" s="58">
        <v>1</v>
      </c>
      <c r="BA25" s="58">
        <v>2</v>
      </c>
      <c r="BB25" s="58">
        <v>1</v>
      </c>
      <c r="BC25" s="58">
        <v>1</v>
      </c>
      <c r="BD25" s="58">
        <v>2</v>
      </c>
      <c r="BE25" s="58">
        <v>1</v>
      </c>
      <c r="BF25" s="58">
        <v>1</v>
      </c>
      <c r="BG25" s="64">
        <f t="shared" si="2"/>
        <v>50</v>
      </c>
      <c r="BI25">
        <f t="shared" si="3"/>
        <v>50</v>
      </c>
    </row>
    <row r="26" spans="4:61" ht="18" customHeight="1">
      <c r="D26" s="141">
        <v>15</v>
      </c>
      <c r="E26" s="102" t="s">
        <v>19</v>
      </c>
      <c r="F26" s="102" t="s">
        <v>18</v>
      </c>
      <c r="G26" s="120" t="s">
        <v>20</v>
      </c>
      <c r="H26" s="99">
        <v>48</v>
      </c>
      <c r="I26" s="121">
        <f t="shared" si="1"/>
        <v>67.6056338028169</v>
      </c>
      <c r="J26" s="126">
        <f t="shared" si="0"/>
        <v>60</v>
      </c>
      <c r="K26" s="227" t="s">
        <v>102</v>
      </c>
      <c r="L26" s="149" t="s">
        <v>104</v>
      </c>
      <c r="M26" s="104" t="s">
        <v>126</v>
      </c>
      <c r="N26" s="104" t="s">
        <v>314</v>
      </c>
      <c r="O26" s="105" t="s">
        <v>143</v>
      </c>
      <c r="P26" s="105" t="s">
        <v>170</v>
      </c>
      <c r="Q26" s="104" t="s">
        <v>152</v>
      </c>
      <c r="R26" s="104"/>
      <c r="S26" s="216">
        <v>2</v>
      </c>
      <c r="T26" s="58">
        <v>1</v>
      </c>
      <c r="U26" s="58">
        <v>1</v>
      </c>
      <c r="V26" s="58">
        <v>2</v>
      </c>
      <c r="W26" s="58">
        <v>2</v>
      </c>
      <c r="X26" s="58">
        <v>2</v>
      </c>
      <c r="Y26" s="58">
        <v>1</v>
      </c>
      <c r="Z26" s="58">
        <v>0</v>
      </c>
      <c r="AA26" s="58">
        <v>1</v>
      </c>
      <c r="AB26" s="58">
        <v>2</v>
      </c>
      <c r="AC26" s="58">
        <v>0</v>
      </c>
      <c r="AD26" s="58">
        <v>1</v>
      </c>
      <c r="AE26" s="58">
        <v>1</v>
      </c>
      <c r="AF26" s="58">
        <v>0</v>
      </c>
      <c r="AG26" s="58">
        <v>2</v>
      </c>
      <c r="AH26" s="58">
        <v>1</v>
      </c>
      <c r="AI26" s="58">
        <v>1</v>
      </c>
      <c r="AJ26" s="58">
        <v>1</v>
      </c>
      <c r="AK26" s="58">
        <v>2</v>
      </c>
      <c r="AL26" s="58">
        <v>1</v>
      </c>
      <c r="AM26" s="58">
        <v>0</v>
      </c>
      <c r="AN26" s="58">
        <v>2</v>
      </c>
      <c r="AO26" s="58">
        <v>1</v>
      </c>
      <c r="AP26" s="58">
        <v>1</v>
      </c>
      <c r="AQ26" s="58">
        <v>2</v>
      </c>
      <c r="AR26" s="58">
        <v>1</v>
      </c>
      <c r="AS26" s="58">
        <v>1</v>
      </c>
      <c r="AT26" s="58">
        <v>1</v>
      </c>
      <c r="AU26" s="58">
        <v>1</v>
      </c>
      <c r="AV26" s="58">
        <v>1</v>
      </c>
      <c r="AW26" s="58">
        <v>2</v>
      </c>
      <c r="AX26" s="58">
        <v>1</v>
      </c>
      <c r="AY26" s="58">
        <v>1</v>
      </c>
      <c r="AZ26" s="58">
        <v>1</v>
      </c>
      <c r="BA26" s="58">
        <v>2</v>
      </c>
      <c r="BB26" s="58">
        <v>1</v>
      </c>
      <c r="BC26" s="58">
        <v>1</v>
      </c>
      <c r="BD26" s="58">
        <v>2</v>
      </c>
      <c r="BE26" s="58">
        <v>1</v>
      </c>
      <c r="BF26" s="58">
        <v>1</v>
      </c>
      <c r="BG26" s="64">
        <f t="shared" si="2"/>
        <v>48</v>
      </c>
      <c r="BI26">
        <f t="shared" si="3"/>
        <v>48</v>
      </c>
    </row>
    <row r="27" spans="4:61" ht="18" customHeight="1">
      <c r="D27" s="197">
        <v>16</v>
      </c>
      <c r="E27" s="102" t="s">
        <v>411</v>
      </c>
      <c r="F27" s="102" t="s">
        <v>17</v>
      </c>
      <c r="G27" s="120" t="s">
        <v>17</v>
      </c>
      <c r="H27" s="99">
        <v>41</v>
      </c>
      <c r="I27" s="121">
        <f t="shared" si="1"/>
        <v>57.74647887323944</v>
      </c>
      <c r="J27" s="126">
        <f t="shared" si="0"/>
        <v>51.25</v>
      </c>
      <c r="K27" s="126" t="s">
        <v>102</v>
      </c>
      <c r="L27" s="149" t="s">
        <v>417</v>
      </c>
      <c r="M27" s="115" t="s">
        <v>133</v>
      </c>
      <c r="N27" s="104" t="s">
        <v>418</v>
      </c>
      <c r="O27" s="105" t="s">
        <v>287</v>
      </c>
      <c r="P27" s="105" t="s">
        <v>419</v>
      </c>
      <c r="Q27" s="104" t="s">
        <v>420</v>
      </c>
      <c r="R27" s="104"/>
      <c r="S27" s="216">
        <v>1</v>
      </c>
      <c r="T27" s="216">
        <v>1</v>
      </c>
      <c r="U27" s="216">
        <v>1</v>
      </c>
      <c r="V27" s="58">
        <v>2</v>
      </c>
      <c r="W27" s="58">
        <v>1</v>
      </c>
      <c r="X27" s="58">
        <v>1</v>
      </c>
      <c r="Y27" s="58">
        <v>1</v>
      </c>
      <c r="Z27" s="58">
        <v>1</v>
      </c>
      <c r="AA27" s="58">
        <v>1</v>
      </c>
      <c r="AB27" s="58">
        <v>2</v>
      </c>
      <c r="AC27" s="58">
        <v>0</v>
      </c>
      <c r="AD27" s="58">
        <v>1</v>
      </c>
      <c r="AE27" s="58">
        <v>1</v>
      </c>
      <c r="AF27" s="58">
        <v>1</v>
      </c>
      <c r="AG27" s="58">
        <v>2</v>
      </c>
      <c r="AH27" s="58">
        <v>1</v>
      </c>
      <c r="AI27" s="58">
        <v>1</v>
      </c>
      <c r="AJ27" s="58">
        <v>1</v>
      </c>
      <c r="AK27" s="58">
        <v>1</v>
      </c>
      <c r="AL27" s="58">
        <v>1</v>
      </c>
      <c r="AM27" s="58">
        <v>1</v>
      </c>
      <c r="AN27" s="58">
        <v>2</v>
      </c>
      <c r="AO27" s="58">
        <v>1</v>
      </c>
      <c r="AP27" s="58">
        <v>1</v>
      </c>
      <c r="AQ27" s="58">
        <v>2</v>
      </c>
      <c r="AR27" s="58">
        <v>1</v>
      </c>
      <c r="AS27" s="58">
        <v>1</v>
      </c>
      <c r="AT27" s="58">
        <v>1</v>
      </c>
      <c r="AU27" s="58">
        <v>0</v>
      </c>
      <c r="AV27" s="58">
        <v>1</v>
      </c>
      <c r="AW27" s="58">
        <v>0</v>
      </c>
      <c r="AX27" s="58">
        <v>1</v>
      </c>
      <c r="AY27" s="58">
        <v>1</v>
      </c>
      <c r="AZ27" s="58">
        <v>1</v>
      </c>
      <c r="BA27" s="58">
        <v>1</v>
      </c>
      <c r="BB27" s="58">
        <v>1</v>
      </c>
      <c r="BC27" s="58">
        <v>1</v>
      </c>
      <c r="BD27" s="58">
        <v>2</v>
      </c>
      <c r="BE27" s="58">
        <v>0</v>
      </c>
      <c r="BF27" s="58">
        <v>0</v>
      </c>
      <c r="BG27" s="64">
        <f t="shared" si="2"/>
        <v>41</v>
      </c>
      <c r="BI27">
        <f t="shared" si="3"/>
        <v>41</v>
      </c>
    </row>
    <row r="28" spans="4:61" ht="18" customHeight="1">
      <c r="D28" s="141">
        <v>18</v>
      </c>
      <c r="E28" s="91" t="s">
        <v>525</v>
      </c>
      <c r="F28" s="91" t="s">
        <v>526</v>
      </c>
      <c r="G28" s="225" t="s">
        <v>527</v>
      </c>
      <c r="H28" s="100">
        <v>39</v>
      </c>
      <c r="I28" s="121">
        <f t="shared" si="1"/>
        <v>54.929577464788736</v>
      </c>
      <c r="J28" s="126">
        <f t="shared" si="0"/>
        <v>48.75</v>
      </c>
      <c r="K28" s="179" t="s">
        <v>543</v>
      </c>
      <c r="L28" s="178" t="s">
        <v>528</v>
      </c>
      <c r="M28" s="154" t="s">
        <v>529</v>
      </c>
      <c r="N28" s="170" t="s">
        <v>530</v>
      </c>
      <c r="O28" s="87" t="s">
        <v>531</v>
      </c>
      <c r="P28" s="171"/>
      <c r="Q28" s="86" t="s">
        <v>532</v>
      </c>
      <c r="R28" s="178"/>
      <c r="S28" s="215">
        <v>1</v>
      </c>
      <c r="T28" s="215">
        <v>1</v>
      </c>
      <c r="U28" s="215">
        <v>1</v>
      </c>
      <c r="V28" s="215">
        <v>1</v>
      </c>
      <c r="W28" s="215">
        <v>1</v>
      </c>
      <c r="X28" s="215">
        <v>1</v>
      </c>
      <c r="Y28" s="215">
        <v>1</v>
      </c>
      <c r="Z28" s="215">
        <v>1</v>
      </c>
      <c r="AA28" s="58">
        <v>2</v>
      </c>
      <c r="AB28" s="58">
        <v>1</v>
      </c>
      <c r="AC28" s="58">
        <v>1</v>
      </c>
      <c r="AD28" s="58">
        <v>1</v>
      </c>
      <c r="AE28" s="58">
        <v>1</v>
      </c>
      <c r="AF28" s="58">
        <v>0</v>
      </c>
      <c r="AG28" s="58">
        <v>1</v>
      </c>
      <c r="AH28" s="58">
        <v>1</v>
      </c>
      <c r="AI28" s="58">
        <v>0</v>
      </c>
      <c r="AJ28" s="58">
        <v>2</v>
      </c>
      <c r="AK28" s="58">
        <v>1</v>
      </c>
      <c r="AL28" s="58">
        <v>1</v>
      </c>
      <c r="AM28" s="58">
        <v>1</v>
      </c>
      <c r="AN28" s="58">
        <v>1</v>
      </c>
      <c r="AO28" s="58">
        <v>1</v>
      </c>
      <c r="AP28" s="58">
        <v>0</v>
      </c>
      <c r="AQ28" s="58">
        <v>2</v>
      </c>
      <c r="AR28" s="58">
        <v>1</v>
      </c>
      <c r="AS28" s="58">
        <v>1</v>
      </c>
      <c r="AT28" s="58">
        <v>1</v>
      </c>
      <c r="AU28" s="58">
        <v>0</v>
      </c>
      <c r="AV28" s="58">
        <v>2</v>
      </c>
      <c r="AW28" s="58">
        <v>0</v>
      </c>
      <c r="AX28" s="58">
        <v>1</v>
      </c>
      <c r="AY28" s="58">
        <v>0</v>
      </c>
      <c r="AZ28" s="58">
        <v>2</v>
      </c>
      <c r="BA28" s="58">
        <v>1</v>
      </c>
      <c r="BB28" s="58">
        <v>1</v>
      </c>
      <c r="BC28" s="58">
        <v>1</v>
      </c>
      <c r="BD28" s="58">
        <v>1</v>
      </c>
      <c r="BE28" s="58">
        <v>1</v>
      </c>
      <c r="BF28" s="58">
        <v>1</v>
      </c>
      <c r="BG28" s="64">
        <f t="shared" si="2"/>
        <v>39</v>
      </c>
      <c r="BI28">
        <f t="shared" si="3"/>
        <v>39</v>
      </c>
    </row>
    <row r="29" spans="4:61" ht="18" customHeight="1">
      <c r="D29" s="141">
        <v>17</v>
      </c>
      <c r="E29" s="116" t="s">
        <v>500</v>
      </c>
      <c r="F29" s="102" t="s">
        <v>501</v>
      </c>
      <c r="G29" s="120" t="s">
        <v>502</v>
      </c>
      <c r="H29" s="99">
        <v>36</v>
      </c>
      <c r="I29" s="121">
        <f t="shared" si="1"/>
        <v>50.70422535211268</v>
      </c>
      <c r="J29" s="126">
        <f t="shared" si="0"/>
        <v>45</v>
      </c>
      <c r="K29" s="126" t="s">
        <v>102</v>
      </c>
      <c r="L29" s="149" t="s">
        <v>415</v>
      </c>
      <c r="M29" s="104" t="s">
        <v>416</v>
      </c>
      <c r="N29" s="104" t="s">
        <v>295</v>
      </c>
      <c r="O29" s="105" t="s">
        <v>146</v>
      </c>
      <c r="P29" s="105" t="s">
        <v>174</v>
      </c>
      <c r="Q29" s="104" t="s">
        <v>61</v>
      </c>
      <c r="R29" s="104"/>
      <c r="S29" s="216">
        <v>1</v>
      </c>
      <c r="T29" s="216">
        <v>1</v>
      </c>
      <c r="U29" s="216">
        <v>1</v>
      </c>
      <c r="V29" s="216">
        <v>1</v>
      </c>
      <c r="W29" s="216">
        <v>1</v>
      </c>
      <c r="X29" s="58">
        <v>0</v>
      </c>
      <c r="Y29" s="58">
        <v>1</v>
      </c>
      <c r="Z29" s="58">
        <v>0</v>
      </c>
      <c r="AA29" s="58">
        <v>1</v>
      </c>
      <c r="AB29" s="58">
        <v>1</v>
      </c>
      <c r="AC29" s="58">
        <v>0</v>
      </c>
      <c r="AD29" s="58">
        <v>1</v>
      </c>
      <c r="AE29" s="58">
        <v>2</v>
      </c>
      <c r="AF29" s="58">
        <v>1</v>
      </c>
      <c r="AG29" s="58">
        <v>1</v>
      </c>
      <c r="AH29" s="58">
        <v>0</v>
      </c>
      <c r="AI29" s="58">
        <v>1</v>
      </c>
      <c r="AJ29" s="58">
        <v>1</v>
      </c>
      <c r="AK29" s="58">
        <v>1</v>
      </c>
      <c r="AL29" s="58">
        <v>2</v>
      </c>
      <c r="AM29" s="58">
        <v>0</v>
      </c>
      <c r="AN29" s="58">
        <v>2</v>
      </c>
      <c r="AO29" s="58">
        <v>1</v>
      </c>
      <c r="AP29" s="58">
        <v>1</v>
      </c>
      <c r="AQ29" s="58">
        <v>2</v>
      </c>
      <c r="AR29" s="58">
        <v>0</v>
      </c>
      <c r="AS29" s="58">
        <v>0</v>
      </c>
      <c r="AT29" s="58">
        <v>1</v>
      </c>
      <c r="AU29" s="58">
        <v>1</v>
      </c>
      <c r="AV29" s="58">
        <v>0</v>
      </c>
      <c r="AW29" s="58">
        <v>2</v>
      </c>
      <c r="AX29" s="58">
        <v>1</v>
      </c>
      <c r="AY29" s="58">
        <v>1</v>
      </c>
      <c r="AZ29" s="58">
        <v>0</v>
      </c>
      <c r="BA29" s="58">
        <v>0</v>
      </c>
      <c r="BB29" s="58">
        <v>2</v>
      </c>
      <c r="BC29" s="58">
        <v>1</v>
      </c>
      <c r="BD29" s="58">
        <v>2</v>
      </c>
      <c r="BE29" s="58">
        <v>1</v>
      </c>
      <c r="BF29" s="58">
        <v>0</v>
      </c>
      <c r="BG29" s="64">
        <f t="shared" si="2"/>
        <v>36</v>
      </c>
      <c r="BI29">
        <f t="shared" si="3"/>
        <v>36</v>
      </c>
    </row>
    <row r="30" spans="4:61" ht="18" customHeight="1">
      <c r="D30" s="141">
        <v>19</v>
      </c>
      <c r="E30" s="79"/>
      <c r="F30" s="72"/>
      <c r="G30" s="96"/>
      <c r="H30" s="99"/>
      <c r="I30" s="121">
        <f t="shared" si="1"/>
        <v>0</v>
      </c>
      <c r="J30" s="126">
        <f t="shared" si="0"/>
        <v>0</v>
      </c>
      <c r="K30" s="126"/>
      <c r="L30" s="218"/>
      <c r="M30" s="59"/>
      <c r="N30" s="59"/>
      <c r="O30" s="59"/>
      <c r="P30" s="59"/>
      <c r="Q30" s="59"/>
      <c r="R30" s="59"/>
      <c r="S30" s="216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64">
        <f t="shared" si="2"/>
        <v>0</v>
      </c>
      <c r="BI30">
        <f t="shared" si="3"/>
        <v>0</v>
      </c>
    </row>
    <row r="31" spans="4:61" ht="18" customHeight="1">
      <c r="D31" s="141">
        <v>20</v>
      </c>
      <c r="E31" s="79"/>
      <c r="F31" s="72"/>
      <c r="G31" s="96"/>
      <c r="H31" s="99"/>
      <c r="I31" s="121">
        <f t="shared" si="1"/>
        <v>0</v>
      </c>
      <c r="J31" s="126">
        <f t="shared" si="0"/>
        <v>0</v>
      </c>
      <c r="K31" s="126"/>
      <c r="L31" s="218"/>
      <c r="M31" s="59"/>
      <c r="N31" s="59"/>
      <c r="O31" s="59"/>
      <c r="P31" s="59"/>
      <c r="Q31" s="59"/>
      <c r="R31" s="59"/>
      <c r="S31" s="216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64">
        <f t="shared" si="2"/>
        <v>0</v>
      </c>
      <c r="BI31">
        <f t="shared" si="3"/>
        <v>0</v>
      </c>
    </row>
    <row r="32" spans="4:61" ht="18" customHeight="1">
      <c r="D32" s="141">
        <v>21</v>
      </c>
      <c r="E32" s="79"/>
      <c r="F32" s="72"/>
      <c r="G32" s="96"/>
      <c r="H32" s="99"/>
      <c r="I32" s="121">
        <f t="shared" si="1"/>
        <v>0</v>
      </c>
      <c r="J32" s="126">
        <f t="shared" si="0"/>
        <v>0</v>
      </c>
      <c r="K32" s="126"/>
      <c r="L32" s="218"/>
      <c r="M32" s="59"/>
      <c r="N32" s="59"/>
      <c r="O32" s="59"/>
      <c r="P32" s="59"/>
      <c r="Q32" s="59"/>
      <c r="R32" s="59"/>
      <c r="S32" s="216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64">
        <f t="shared" si="2"/>
        <v>0</v>
      </c>
      <c r="BI32">
        <f t="shared" si="3"/>
        <v>0</v>
      </c>
    </row>
    <row r="33" spans="4:61" ht="18" customHeight="1">
      <c r="D33" s="141">
        <v>22</v>
      </c>
      <c r="E33" s="79"/>
      <c r="F33" s="72"/>
      <c r="G33" s="96"/>
      <c r="H33" s="99"/>
      <c r="I33" s="121">
        <f t="shared" si="1"/>
        <v>0</v>
      </c>
      <c r="J33" s="126">
        <f t="shared" si="0"/>
        <v>0</v>
      </c>
      <c r="K33" s="126"/>
      <c r="L33" s="218"/>
      <c r="M33" s="59"/>
      <c r="N33" s="59"/>
      <c r="O33" s="59"/>
      <c r="P33" s="59"/>
      <c r="Q33" s="59"/>
      <c r="R33" s="59"/>
      <c r="S33" s="216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64">
        <f t="shared" si="2"/>
        <v>0</v>
      </c>
      <c r="BI33">
        <f t="shared" si="3"/>
        <v>0</v>
      </c>
    </row>
    <row r="34" spans="4:61" ht="18" customHeight="1">
      <c r="D34" s="141">
        <v>23</v>
      </c>
      <c r="E34" s="79"/>
      <c r="F34" s="72"/>
      <c r="G34" s="96"/>
      <c r="H34" s="99"/>
      <c r="I34" s="121">
        <f t="shared" si="1"/>
        <v>0</v>
      </c>
      <c r="J34" s="126">
        <f t="shared" si="0"/>
        <v>0</v>
      </c>
      <c r="K34" s="126"/>
      <c r="L34" s="218"/>
      <c r="M34" s="59"/>
      <c r="N34" s="59"/>
      <c r="O34" s="59"/>
      <c r="P34" s="59"/>
      <c r="Q34" s="59"/>
      <c r="R34" s="59"/>
      <c r="S34" s="216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64">
        <f t="shared" si="2"/>
        <v>0</v>
      </c>
      <c r="BI34">
        <f t="shared" si="3"/>
        <v>0</v>
      </c>
    </row>
    <row r="35" spans="4:61" ht="18" customHeight="1">
      <c r="D35" s="141">
        <v>24</v>
      </c>
      <c r="E35" s="79"/>
      <c r="F35" s="72"/>
      <c r="G35" s="96"/>
      <c r="H35" s="99"/>
      <c r="I35" s="121">
        <f t="shared" si="1"/>
        <v>0</v>
      </c>
      <c r="J35" s="126">
        <f t="shared" si="0"/>
        <v>0</v>
      </c>
      <c r="K35" s="126"/>
      <c r="L35" s="218"/>
      <c r="M35" s="59"/>
      <c r="N35" s="59"/>
      <c r="O35" s="59"/>
      <c r="P35" s="59"/>
      <c r="Q35" s="59"/>
      <c r="R35" s="59"/>
      <c r="S35" s="216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64">
        <f t="shared" si="2"/>
        <v>0</v>
      </c>
      <c r="BI35">
        <f t="shared" si="3"/>
        <v>0</v>
      </c>
    </row>
    <row r="36" spans="4:61" ht="18" customHeight="1">
      <c r="D36" s="141">
        <v>25</v>
      </c>
      <c r="E36" s="79"/>
      <c r="F36" s="72"/>
      <c r="G36" s="96"/>
      <c r="H36" s="99"/>
      <c r="I36" s="121">
        <f t="shared" si="1"/>
        <v>0</v>
      </c>
      <c r="J36" s="126">
        <f t="shared" si="0"/>
        <v>0</v>
      </c>
      <c r="K36" s="126"/>
      <c r="L36" s="218"/>
      <c r="M36" s="59"/>
      <c r="N36" s="59"/>
      <c r="O36" s="59"/>
      <c r="P36" s="59"/>
      <c r="Q36" s="59"/>
      <c r="R36" s="59"/>
      <c r="S36" s="216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64">
        <f t="shared" si="2"/>
        <v>0</v>
      </c>
      <c r="BI36">
        <f t="shared" si="3"/>
        <v>0</v>
      </c>
    </row>
    <row r="37" spans="4:61" ht="18" customHeight="1">
      <c r="D37" s="141">
        <v>26</v>
      </c>
      <c r="E37" s="79"/>
      <c r="F37" s="72"/>
      <c r="G37" s="96"/>
      <c r="H37" s="99"/>
      <c r="I37" s="121">
        <f t="shared" si="1"/>
        <v>0</v>
      </c>
      <c r="J37" s="126">
        <f t="shared" si="0"/>
        <v>0</v>
      </c>
      <c r="K37" s="126"/>
      <c r="L37" s="218"/>
      <c r="M37" s="59"/>
      <c r="N37" s="59"/>
      <c r="O37" s="59"/>
      <c r="P37" s="59"/>
      <c r="Q37" s="59"/>
      <c r="R37" s="59"/>
      <c r="S37" s="216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64">
        <f t="shared" si="2"/>
        <v>0</v>
      </c>
      <c r="BI37">
        <f t="shared" si="3"/>
        <v>0</v>
      </c>
    </row>
    <row r="38" spans="4:61" ht="18" customHeight="1">
      <c r="D38" s="141">
        <v>27</v>
      </c>
      <c r="E38" s="79"/>
      <c r="F38" s="72"/>
      <c r="G38" s="96"/>
      <c r="H38" s="99"/>
      <c r="I38" s="121">
        <f t="shared" si="1"/>
        <v>0</v>
      </c>
      <c r="J38" s="126">
        <f t="shared" si="0"/>
        <v>0</v>
      </c>
      <c r="K38" s="126"/>
      <c r="L38" s="218"/>
      <c r="M38" s="59"/>
      <c r="N38" s="59"/>
      <c r="O38" s="59"/>
      <c r="P38" s="59"/>
      <c r="Q38" s="59"/>
      <c r="R38" s="59"/>
      <c r="S38" s="216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64">
        <f t="shared" si="2"/>
        <v>0</v>
      </c>
      <c r="BI38">
        <f t="shared" si="3"/>
        <v>0</v>
      </c>
    </row>
    <row r="39" spans="4:61" ht="18" customHeight="1">
      <c r="D39" s="141">
        <v>28</v>
      </c>
      <c r="E39" s="79"/>
      <c r="F39" s="72"/>
      <c r="G39" s="96"/>
      <c r="H39" s="99"/>
      <c r="I39" s="121">
        <f t="shared" si="1"/>
        <v>0</v>
      </c>
      <c r="J39" s="126">
        <f t="shared" si="0"/>
        <v>0</v>
      </c>
      <c r="K39" s="126"/>
      <c r="L39" s="218"/>
      <c r="M39" s="59"/>
      <c r="N39" s="59"/>
      <c r="O39" s="59"/>
      <c r="P39" s="59"/>
      <c r="Q39" s="59"/>
      <c r="R39" s="59"/>
      <c r="S39" s="216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64">
        <f t="shared" si="2"/>
        <v>0</v>
      </c>
      <c r="BI39">
        <f t="shared" si="3"/>
        <v>0</v>
      </c>
    </row>
    <row r="40" spans="4:61" ht="18" customHeight="1">
      <c r="D40" s="141">
        <v>29</v>
      </c>
      <c r="E40" s="79"/>
      <c r="F40" s="73"/>
      <c r="G40" s="74"/>
      <c r="H40" s="99"/>
      <c r="I40" s="121">
        <f t="shared" si="1"/>
        <v>0</v>
      </c>
      <c r="J40" s="126">
        <f t="shared" si="0"/>
        <v>0</v>
      </c>
      <c r="K40" s="126"/>
      <c r="L40" s="218"/>
      <c r="M40" s="59"/>
      <c r="N40" s="59"/>
      <c r="O40" s="59"/>
      <c r="P40" s="59"/>
      <c r="Q40" s="59"/>
      <c r="R40" s="59"/>
      <c r="S40" s="216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64">
        <f t="shared" si="2"/>
        <v>0</v>
      </c>
      <c r="BI40">
        <f t="shared" si="3"/>
        <v>0</v>
      </c>
    </row>
    <row r="41" spans="4:61" ht="18" customHeight="1">
      <c r="D41" s="141">
        <v>30</v>
      </c>
      <c r="E41" s="79"/>
      <c r="F41" s="11"/>
      <c r="G41" s="12"/>
      <c r="H41" s="99"/>
      <c r="I41" s="121">
        <f t="shared" si="1"/>
        <v>0</v>
      </c>
      <c r="J41" s="126">
        <f t="shared" si="0"/>
        <v>0</v>
      </c>
      <c r="K41" s="126"/>
      <c r="L41" s="218"/>
      <c r="M41" s="59"/>
      <c r="N41" s="59"/>
      <c r="O41" s="59"/>
      <c r="P41" s="59"/>
      <c r="Q41" s="59"/>
      <c r="R41" s="59"/>
      <c r="S41" s="216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64">
        <f t="shared" si="2"/>
        <v>0</v>
      </c>
      <c r="BI41">
        <f t="shared" si="3"/>
        <v>0</v>
      </c>
    </row>
    <row r="42" spans="4:61" ht="18" customHeight="1">
      <c r="D42" s="141">
        <v>31</v>
      </c>
      <c r="E42" s="79"/>
      <c r="F42" s="11"/>
      <c r="G42" s="12"/>
      <c r="H42" s="99"/>
      <c r="I42" s="121">
        <f t="shared" si="1"/>
        <v>0</v>
      </c>
      <c r="J42" s="126">
        <f t="shared" si="0"/>
        <v>0</v>
      </c>
      <c r="K42" s="126"/>
      <c r="L42" s="218"/>
      <c r="M42" s="59"/>
      <c r="N42" s="59"/>
      <c r="O42" s="59"/>
      <c r="P42" s="59"/>
      <c r="Q42" s="59"/>
      <c r="R42" s="59"/>
      <c r="S42" s="216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64">
        <f t="shared" si="2"/>
        <v>0</v>
      </c>
      <c r="BI42">
        <f t="shared" si="3"/>
        <v>0</v>
      </c>
    </row>
    <row r="43" spans="4:61" ht="18" customHeight="1">
      <c r="D43" s="141">
        <v>32</v>
      </c>
      <c r="E43" s="79"/>
      <c r="F43" s="11"/>
      <c r="G43" s="12"/>
      <c r="H43" s="99"/>
      <c r="I43" s="121">
        <f t="shared" si="1"/>
        <v>0</v>
      </c>
      <c r="J43" s="126">
        <f t="shared" si="0"/>
        <v>0</v>
      </c>
      <c r="K43" s="126"/>
      <c r="L43" s="218"/>
      <c r="M43" s="59"/>
      <c r="N43" s="59"/>
      <c r="O43" s="59"/>
      <c r="P43" s="59"/>
      <c r="Q43" s="59"/>
      <c r="R43" s="59"/>
      <c r="S43" s="216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64">
        <f t="shared" si="2"/>
        <v>0</v>
      </c>
      <c r="BI43">
        <f t="shared" si="3"/>
        <v>0</v>
      </c>
    </row>
    <row r="44" spans="4:61" ht="18" customHeight="1">
      <c r="D44" s="141">
        <v>33</v>
      </c>
      <c r="E44" s="79"/>
      <c r="F44" s="11"/>
      <c r="G44" s="12"/>
      <c r="H44" s="99"/>
      <c r="I44" s="121">
        <f t="shared" si="1"/>
        <v>0</v>
      </c>
      <c r="J44" s="126">
        <f t="shared" si="0"/>
        <v>0</v>
      </c>
      <c r="K44" s="126"/>
      <c r="L44" s="218"/>
      <c r="M44" s="59"/>
      <c r="N44" s="59"/>
      <c r="O44" s="59"/>
      <c r="P44" s="59"/>
      <c r="Q44" s="59"/>
      <c r="R44" s="59"/>
      <c r="S44" s="216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64">
        <f t="shared" si="2"/>
        <v>0</v>
      </c>
      <c r="BI44">
        <f t="shared" si="3"/>
        <v>0</v>
      </c>
    </row>
    <row r="45" spans="4:61" ht="18" customHeight="1">
      <c r="D45" s="141">
        <v>34</v>
      </c>
      <c r="E45" s="79"/>
      <c r="F45" s="11"/>
      <c r="G45" s="12"/>
      <c r="H45" s="99"/>
      <c r="I45" s="121">
        <f t="shared" si="1"/>
        <v>0</v>
      </c>
      <c r="J45" s="126">
        <f t="shared" si="0"/>
        <v>0</v>
      </c>
      <c r="K45" s="126"/>
      <c r="L45" s="218"/>
      <c r="M45" s="59"/>
      <c r="N45" s="59"/>
      <c r="O45" s="59"/>
      <c r="P45" s="59"/>
      <c r="Q45" s="59"/>
      <c r="R45" s="59"/>
      <c r="S45" s="216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64">
        <f t="shared" si="2"/>
        <v>0</v>
      </c>
      <c r="BI45">
        <f t="shared" si="3"/>
        <v>0</v>
      </c>
    </row>
    <row r="46" spans="4:61" ht="18" customHeight="1">
      <c r="D46" s="141">
        <v>35</v>
      </c>
      <c r="E46" s="79"/>
      <c r="F46" s="11"/>
      <c r="G46" s="12"/>
      <c r="H46" s="99"/>
      <c r="I46" s="121">
        <f t="shared" si="1"/>
        <v>0</v>
      </c>
      <c r="J46" s="126">
        <f t="shared" si="0"/>
        <v>0</v>
      </c>
      <c r="K46" s="126"/>
      <c r="L46" s="218"/>
      <c r="M46" s="59"/>
      <c r="N46" s="59"/>
      <c r="O46" s="59"/>
      <c r="P46" s="59"/>
      <c r="Q46" s="59"/>
      <c r="R46" s="59"/>
      <c r="S46" s="216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64">
        <f t="shared" si="2"/>
        <v>0</v>
      </c>
      <c r="BI46">
        <f t="shared" si="3"/>
        <v>0</v>
      </c>
    </row>
    <row r="47" spans="4:61" ht="18" customHeight="1">
      <c r="D47" s="141">
        <v>36</v>
      </c>
      <c r="E47" s="79"/>
      <c r="F47" s="11"/>
      <c r="G47" s="12"/>
      <c r="H47" s="99"/>
      <c r="I47" s="121">
        <f t="shared" si="1"/>
        <v>0</v>
      </c>
      <c r="J47" s="126">
        <f t="shared" si="0"/>
        <v>0</v>
      </c>
      <c r="K47" s="126"/>
      <c r="L47" s="218"/>
      <c r="M47" s="59"/>
      <c r="N47" s="59"/>
      <c r="O47" s="59"/>
      <c r="P47" s="59"/>
      <c r="Q47" s="59"/>
      <c r="R47" s="59"/>
      <c r="S47" s="216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64">
        <f t="shared" si="2"/>
        <v>0</v>
      </c>
      <c r="BI47">
        <f t="shared" si="3"/>
        <v>0</v>
      </c>
    </row>
    <row r="48" spans="4:61" ht="18" customHeight="1" thickBot="1">
      <c r="D48" s="141">
        <v>37</v>
      </c>
      <c r="E48" s="139"/>
      <c r="F48" s="26"/>
      <c r="G48" s="71"/>
      <c r="H48" s="101"/>
      <c r="I48" s="122">
        <f t="shared" si="1"/>
        <v>0</v>
      </c>
      <c r="J48" s="127">
        <f t="shared" si="0"/>
        <v>0</v>
      </c>
      <c r="K48" s="127"/>
      <c r="L48" s="89"/>
      <c r="M48" s="61"/>
      <c r="N48" s="61"/>
      <c r="O48" s="61"/>
      <c r="P48" s="61"/>
      <c r="Q48" s="61"/>
      <c r="R48" s="61"/>
      <c r="S48" s="22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4">
        <f t="shared" si="2"/>
        <v>0</v>
      </c>
      <c r="BH48" t="s">
        <v>73</v>
      </c>
      <c r="BI48">
        <f t="shared" si="3"/>
        <v>0</v>
      </c>
    </row>
    <row r="57" spans="5:7" ht="15">
      <c r="E57" s="156"/>
      <c r="F57" s="156"/>
      <c r="G57" s="156"/>
    </row>
    <row r="58" spans="5:7" ht="15">
      <c r="E58" s="156"/>
      <c r="F58" s="156"/>
      <c r="G58" s="156"/>
    </row>
  </sheetData>
  <sheetProtection/>
  <mergeCells count="20">
    <mergeCell ref="AY2:AZ2"/>
    <mergeCell ref="S2:T2"/>
    <mergeCell ref="U2:V2"/>
    <mergeCell ref="AE2:AF2"/>
    <mergeCell ref="AG2:AH2"/>
    <mergeCell ref="AU2:AV2"/>
    <mergeCell ref="W2:X2"/>
    <mergeCell ref="Y2:Z2"/>
    <mergeCell ref="AA2:AB2"/>
    <mergeCell ref="AC2:AD2"/>
    <mergeCell ref="BC2:BD2"/>
    <mergeCell ref="BE2:BF2"/>
    <mergeCell ref="AI2:AJ2"/>
    <mergeCell ref="AK2:AL2"/>
    <mergeCell ref="AM2:AN2"/>
    <mergeCell ref="AO2:AP2"/>
    <mergeCell ref="AQ2:AR2"/>
    <mergeCell ref="AS2:AT2"/>
    <mergeCell ref="AW2:AX2"/>
    <mergeCell ref="BA2:B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34" sqref="H34"/>
    </sheetView>
  </sheetViews>
  <sheetFormatPr defaultColWidth="8.796875" defaultRowHeight="14.25"/>
  <cols>
    <col min="2" max="2" width="11.69921875" style="0" customWidth="1"/>
    <col min="3" max="3" width="12.19921875" style="0" customWidth="1"/>
  </cols>
  <sheetData>
    <row r="1" ht="15.75">
      <c r="A1" s="25" t="s">
        <v>21</v>
      </c>
    </row>
    <row r="2" ht="15" thickBot="1"/>
    <row r="3" spans="2:6" ht="15.75">
      <c r="B3" s="21" t="s">
        <v>10</v>
      </c>
      <c r="C3" s="22" t="s">
        <v>9</v>
      </c>
      <c r="D3" s="23" t="s">
        <v>8</v>
      </c>
      <c r="E3" s="128"/>
      <c r="F3" s="15" t="s">
        <v>7</v>
      </c>
    </row>
    <row r="4" spans="2:6" ht="18" customHeight="1">
      <c r="B4" s="102" t="s">
        <v>5</v>
      </c>
      <c r="C4" s="102" t="s">
        <v>2</v>
      </c>
      <c r="D4" s="103" t="s">
        <v>266</v>
      </c>
      <c r="E4" s="134" t="s">
        <v>356</v>
      </c>
      <c r="F4" s="78">
        <v>1996</v>
      </c>
    </row>
    <row r="5" spans="2:7" ht="15.75">
      <c r="B5" s="102" t="s">
        <v>357</v>
      </c>
      <c r="C5" s="102" t="s">
        <v>243</v>
      </c>
      <c r="D5" s="103" t="s">
        <v>358</v>
      </c>
      <c r="E5" s="134" t="s">
        <v>356</v>
      </c>
      <c r="F5" s="78">
        <v>1996</v>
      </c>
      <c r="G5" s="8"/>
    </row>
    <row r="6" spans="1:7" ht="15.75">
      <c r="A6" s="8"/>
      <c r="B6" s="132" t="s">
        <v>362</v>
      </c>
      <c r="C6" s="132" t="s">
        <v>50</v>
      </c>
      <c r="D6" s="133" t="s">
        <v>363</v>
      </c>
      <c r="E6" s="133" t="s">
        <v>101</v>
      </c>
      <c r="F6" s="78">
        <v>1995</v>
      </c>
      <c r="G6" s="8"/>
    </row>
    <row r="7" spans="1:7" ht="15.75">
      <c r="A7" s="8"/>
      <c r="B7" s="113" t="s">
        <v>500</v>
      </c>
      <c r="C7" s="159" t="s">
        <v>501</v>
      </c>
      <c r="D7" s="161" t="s">
        <v>502</v>
      </c>
      <c r="E7" s="162" t="s">
        <v>510</v>
      </c>
      <c r="F7" s="78">
        <v>2001</v>
      </c>
      <c r="G7" s="8"/>
    </row>
    <row r="8" spans="1:7" ht="15.75">
      <c r="A8" s="8"/>
      <c r="B8" s="17"/>
      <c r="C8" s="17"/>
      <c r="D8" s="18"/>
      <c r="E8" s="18"/>
      <c r="F8" s="19"/>
      <c r="G8" s="8"/>
    </row>
    <row r="9" spans="1:7" ht="15.75">
      <c r="A9" s="20" t="s">
        <v>22</v>
      </c>
      <c r="B9" s="17"/>
      <c r="C9" s="17"/>
      <c r="D9" s="131" t="s">
        <v>361</v>
      </c>
      <c r="E9" s="20"/>
      <c r="F9" s="19"/>
      <c r="G9" s="8"/>
    </row>
    <row r="10" spans="1:7" ht="15.75">
      <c r="A10" s="8"/>
      <c r="B10" s="17"/>
      <c r="C10" s="17"/>
      <c r="D10" s="18"/>
      <c r="E10" s="18"/>
      <c r="F10" s="19"/>
      <c r="G10" s="8"/>
    </row>
    <row r="11" ht="15" thickBot="1">
      <c r="A11" s="8"/>
    </row>
    <row r="12" spans="1:6" ht="15.75">
      <c r="A12" s="8"/>
      <c r="B12" s="21" t="s">
        <v>10</v>
      </c>
      <c r="C12" s="22" t="s">
        <v>9</v>
      </c>
      <c r="D12" s="23" t="s">
        <v>8</v>
      </c>
      <c r="E12" s="128"/>
      <c r="F12" s="15" t="s">
        <v>7</v>
      </c>
    </row>
    <row r="13" spans="1:6" ht="15.75">
      <c r="A13" s="8"/>
      <c r="B13" s="102" t="s">
        <v>362</v>
      </c>
      <c r="C13" s="102" t="s">
        <v>50</v>
      </c>
      <c r="D13" s="103" t="s">
        <v>363</v>
      </c>
      <c r="E13" s="196" t="s">
        <v>101</v>
      </c>
      <c r="F13" s="24">
        <v>60</v>
      </c>
    </row>
    <row r="14" spans="1:7" ht="15.75">
      <c r="A14" s="8"/>
      <c r="B14" s="102" t="s">
        <v>5</v>
      </c>
      <c r="C14" s="102" t="s">
        <v>2</v>
      </c>
      <c r="D14" s="103" t="s">
        <v>266</v>
      </c>
      <c r="E14" s="134" t="s">
        <v>356</v>
      </c>
      <c r="F14" s="24">
        <v>57</v>
      </c>
      <c r="G14" s="9"/>
    </row>
    <row r="15" spans="1:7" ht="15.75">
      <c r="A15" s="8"/>
      <c r="B15" s="102" t="s">
        <v>357</v>
      </c>
      <c r="C15" s="102" t="s">
        <v>243</v>
      </c>
      <c r="D15" s="103" t="s">
        <v>358</v>
      </c>
      <c r="E15" s="81" t="s">
        <v>356</v>
      </c>
      <c r="F15" s="24">
        <v>54</v>
      </c>
      <c r="G15" s="9"/>
    </row>
    <row r="16" spans="1:7" ht="14.25">
      <c r="A16" s="8"/>
      <c r="G16" s="9"/>
    </row>
    <row r="17" spans="1:7" ht="15.75">
      <c r="A17" s="8"/>
      <c r="B17" s="130"/>
      <c r="C17" s="130"/>
      <c r="D17" s="130"/>
      <c r="E17" s="130"/>
      <c r="F17" s="19"/>
      <c r="G17" s="9"/>
    </row>
    <row r="18" spans="1:7" ht="15.75">
      <c r="A18" s="20" t="s">
        <v>22</v>
      </c>
      <c r="B18" s="17"/>
      <c r="C18" s="17"/>
      <c r="D18" s="131" t="s">
        <v>509</v>
      </c>
      <c r="E18" s="20"/>
      <c r="F18" s="19"/>
      <c r="G18" s="9"/>
    </row>
    <row r="19" spans="1:7" ht="15.75">
      <c r="A19" s="8"/>
      <c r="B19" s="17"/>
      <c r="C19" s="17"/>
      <c r="D19" s="18"/>
      <c r="E19" s="18"/>
      <c r="F19" s="19"/>
      <c r="G19" s="9"/>
    </row>
    <row r="20" spans="1:7" ht="15" thickBot="1">
      <c r="A20" s="8"/>
      <c r="B20" s="6"/>
      <c r="C20" s="6"/>
      <c r="D20" s="6"/>
      <c r="E20" s="6"/>
      <c r="G20" s="9"/>
    </row>
    <row r="21" spans="1:7" ht="16.5" thickBot="1">
      <c r="A21" s="8"/>
      <c r="B21" s="165" t="s">
        <v>10</v>
      </c>
      <c r="C21" s="92" t="s">
        <v>9</v>
      </c>
      <c r="D21" s="163" t="s">
        <v>8</v>
      </c>
      <c r="E21" s="164"/>
      <c r="F21" s="160" t="s">
        <v>7</v>
      </c>
      <c r="G21" s="9"/>
    </row>
    <row r="22" spans="1:7" ht="15.75">
      <c r="A22" s="8"/>
      <c r="B22" s="113" t="s">
        <v>500</v>
      </c>
      <c r="C22" s="113" t="s">
        <v>501</v>
      </c>
      <c r="D22" s="161" t="s">
        <v>502</v>
      </c>
      <c r="E22" s="162" t="s">
        <v>510</v>
      </c>
      <c r="F22" s="24">
        <v>36</v>
      </c>
      <c r="G22" s="9"/>
    </row>
    <row r="23" ht="14.25">
      <c r="G23" s="8"/>
    </row>
    <row r="24" spans="1:7" ht="15.75">
      <c r="A24" s="95" t="s">
        <v>181</v>
      </c>
      <c r="G24" s="8"/>
    </row>
    <row r="25" spans="1:7" ht="16.5" thickBot="1">
      <c r="A25" s="8"/>
      <c r="B25" s="17"/>
      <c r="C25" s="17"/>
      <c r="D25" s="18"/>
      <c r="E25" s="18"/>
      <c r="F25" s="19"/>
      <c r="G25" s="8"/>
    </row>
    <row r="26" spans="1:7" ht="15.75">
      <c r="A26" s="8"/>
      <c r="B26" s="21" t="s">
        <v>10</v>
      </c>
      <c r="C26" s="22" t="s">
        <v>9</v>
      </c>
      <c r="D26" s="23" t="s">
        <v>8</v>
      </c>
      <c r="E26" s="128"/>
      <c r="F26" s="15" t="s">
        <v>7</v>
      </c>
      <c r="G26" s="8"/>
    </row>
    <row r="27" spans="2:6" ht="18.75" customHeight="1">
      <c r="B27" s="80" t="s">
        <v>325</v>
      </c>
      <c r="C27" s="80" t="s">
        <v>324</v>
      </c>
      <c r="D27" s="81" t="s">
        <v>326</v>
      </c>
      <c r="E27" s="80" t="s">
        <v>12</v>
      </c>
      <c r="F27" s="24">
        <v>19</v>
      </c>
    </row>
    <row r="30" ht="15.75">
      <c r="A30" s="95" t="s">
        <v>542</v>
      </c>
    </row>
    <row r="31" ht="15" thickBot="1"/>
    <row r="32" spans="2:6" ht="15.75">
      <c r="B32" s="21" t="s">
        <v>10</v>
      </c>
      <c r="C32" s="22" t="s">
        <v>9</v>
      </c>
      <c r="D32" s="23" t="s">
        <v>8</v>
      </c>
      <c r="E32" s="128"/>
      <c r="F32" s="15" t="s">
        <v>7</v>
      </c>
    </row>
    <row r="33" spans="2:6" ht="15.75">
      <c r="B33" s="82" t="s">
        <v>389</v>
      </c>
      <c r="C33" s="82" t="s">
        <v>388</v>
      </c>
      <c r="D33" s="81" t="s">
        <v>390</v>
      </c>
      <c r="E33" s="80" t="s">
        <v>356</v>
      </c>
      <c r="F33" s="24">
        <v>75</v>
      </c>
    </row>
    <row r="34" spans="2:6" ht="15.75">
      <c r="B34" s="80" t="s">
        <v>364</v>
      </c>
      <c r="C34" s="80" t="s">
        <v>210</v>
      </c>
      <c r="D34" s="80"/>
      <c r="E34" s="80" t="s">
        <v>356</v>
      </c>
      <c r="F34" s="24">
        <v>62</v>
      </c>
    </row>
    <row r="39" spans="2:4" ht="14.25">
      <c r="B39" s="156"/>
      <c r="C39" s="156"/>
      <c r="D39" s="15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Q29"/>
  <sheetViews>
    <sheetView zoomScalePageLayoutView="0" workbookViewId="0" topLeftCell="A4">
      <selection activeCell="G17" sqref="G17"/>
    </sheetView>
  </sheetViews>
  <sheetFormatPr defaultColWidth="8.796875" defaultRowHeight="14.25"/>
  <cols>
    <col min="5" max="5" width="13.3984375" style="50" customWidth="1"/>
    <col min="6" max="6" width="12.8984375" style="50" customWidth="1"/>
    <col min="7" max="7" width="17" style="40" customWidth="1"/>
    <col min="9" max="9" width="9.19921875" style="0" hidden="1" customWidth="1"/>
    <col min="10" max="10" width="12.5" style="0" hidden="1" customWidth="1"/>
    <col min="11" max="11" width="12.5" style="40" customWidth="1"/>
    <col min="12" max="12" width="18.09765625" style="0" customWidth="1"/>
    <col min="13" max="13" width="29.69921875" style="0" customWidth="1"/>
    <col min="14" max="14" width="17.8984375" style="0" customWidth="1"/>
    <col min="15" max="16" width="17.8984375" style="40" customWidth="1"/>
    <col min="17" max="17" width="15.8984375" style="0" customWidth="1"/>
  </cols>
  <sheetData>
    <row r="1" spans="10:11" ht="19.5" customHeight="1">
      <c r="J1" s="4"/>
      <c r="K1" s="4"/>
    </row>
    <row r="2" spans="3:12" ht="21" customHeight="1">
      <c r="C2" s="6"/>
      <c r="D2" s="6"/>
      <c r="E2" s="51"/>
      <c r="F2" s="51"/>
      <c r="G2" s="41"/>
      <c r="H2" s="6"/>
      <c r="I2" s="6"/>
      <c r="J2" s="4"/>
      <c r="K2" s="4"/>
      <c r="L2" s="6"/>
    </row>
    <row r="3" spans="3:12" ht="16.5" customHeight="1">
      <c r="C3" s="6"/>
      <c r="D3" s="5"/>
      <c r="E3" s="51"/>
      <c r="F3" s="51"/>
      <c r="G3" s="41"/>
      <c r="H3" s="6"/>
      <c r="I3" s="6"/>
      <c r="J3" s="28"/>
      <c r="K3" s="28"/>
      <c r="L3" s="6"/>
    </row>
    <row r="4" spans="3:12" ht="23.25" customHeight="1">
      <c r="C4" s="39"/>
      <c r="D4" s="6"/>
      <c r="E4" s="52"/>
      <c r="F4" s="54"/>
      <c r="G4" s="4"/>
      <c r="H4" s="4"/>
      <c r="I4" s="4"/>
      <c r="J4" s="6"/>
      <c r="K4" s="41"/>
      <c r="L4" s="6"/>
    </row>
    <row r="5" spans="3:9" ht="23.25" customHeight="1">
      <c r="C5" s="39"/>
      <c r="D5" s="6"/>
      <c r="E5" s="52"/>
      <c r="F5" s="54"/>
      <c r="G5" s="4"/>
      <c r="H5" s="4"/>
      <c r="I5" s="4"/>
    </row>
    <row r="6" spans="4:9" ht="22.5" customHeight="1">
      <c r="D6" s="2" t="s">
        <v>13</v>
      </c>
      <c r="E6" s="53" t="s">
        <v>12</v>
      </c>
      <c r="F6" s="53"/>
      <c r="G6" s="3"/>
      <c r="H6" s="3"/>
      <c r="I6" s="3"/>
    </row>
    <row r="7" spans="4:9" ht="22.5" customHeight="1">
      <c r="D7" s="2"/>
      <c r="E7" s="53"/>
      <c r="F7" s="53"/>
      <c r="G7" s="3"/>
      <c r="H7" s="3"/>
      <c r="I7" s="3"/>
    </row>
    <row r="8" spans="4:9" ht="20.25">
      <c r="D8" s="2"/>
      <c r="E8" s="53"/>
      <c r="F8" s="53"/>
      <c r="G8" s="3"/>
      <c r="H8" s="3"/>
      <c r="I8" s="3"/>
    </row>
    <row r="9" spans="4:17" ht="25.5" customHeight="1">
      <c r="D9" s="49" t="s">
        <v>544</v>
      </c>
      <c r="E9" s="55"/>
      <c r="F9" s="51"/>
      <c r="G9" s="7"/>
      <c r="H9" s="1"/>
      <c r="I9" s="1"/>
      <c r="L9" s="9"/>
      <c r="M9" s="9"/>
      <c r="N9" s="9"/>
      <c r="O9" s="42"/>
      <c r="P9" s="42"/>
      <c r="Q9" s="9"/>
    </row>
    <row r="10" spans="12:17" ht="25.5" customHeight="1" thickBot="1">
      <c r="L10" s="1"/>
      <c r="M10" s="30"/>
      <c r="N10" s="30"/>
      <c r="O10" s="88"/>
      <c r="P10" s="88"/>
      <c r="Q10" s="30"/>
    </row>
    <row r="11" spans="4:17" ht="24.75" customHeight="1" thickBot="1">
      <c r="D11" s="14" t="s">
        <v>11</v>
      </c>
      <c r="E11" s="92" t="s">
        <v>10</v>
      </c>
      <c r="F11" s="93" t="s">
        <v>9</v>
      </c>
      <c r="G11" s="180" t="s">
        <v>8</v>
      </c>
      <c r="H11" s="107" t="s">
        <v>7</v>
      </c>
      <c r="I11" s="181" t="s">
        <v>56</v>
      </c>
      <c r="J11" s="63" t="s">
        <v>53</v>
      </c>
      <c r="K11" s="63" t="s">
        <v>100</v>
      </c>
      <c r="L11" s="57" t="s">
        <v>54</v>
      </c>
      <c r="M11" s="57" t="s">
        <v>55</v>
      </c>
      <c r="N11" s="57" t="s">
        <v>123</v>
      </c>
      <c r="O11" s="57" t="s">
        <v>142</v>
      </c>
      <c r="P11" s="57" t="s">
        <v>168</v>
      </c>
      <c r="Q11" s="57" t="s">
        <v>58</v>
      </c>
    </row>
    <row r="12" spans="4:17" ht="18" customHeight="1">
      <c r="D12" s="90">
        <v>1</v>
      </c>
      <c r="E12" s="102" t="s">
        <v>186</v>
      </c>
      <c r="F12" s="102" t="s">
        <v>16</v>
      </c>
      <c r="G12" s="120" t="s">
        <v>187</v>
      </c>
      <c r="H12" s="99">
        <v>15</v>
      </c>
      <c r="I12" s="77">
        <f>H12*100/15</f>
        <v>100</v>
      </c>
      <c r="J12" s="106">
        <f>H12*100/21</f>
        <v>71.42857142857143</v>
      </c>
      <c r="K12" s="167" t="s">
        <v>12</v>
      </c>
      <c r="L12" s="104" t="s">
        <v>205</v>
      </c>
      <c r="M12" s="104" t="s">
        <v>197</v>
      </c>
      <c r="N12" s="104" t="s">
        <v>172</v>
      </c>
      <c r="O12" s="105" t="s">
        <v>198</v>
      </c>
      <c r="P12" s="105" t="s">
        <v>172</v>
      </c>
      <c r="Q12" s="104" t="s">
        <v>199</v>
      </c>
    </row>
    <row r="13" spans="4:17" ht="18" customHeight="1">
      <c r="D13" s="90">
        <v>2</v>
      </c>
      <c r="E13" s="102" t="s">
        <v>409</v>
      </c>
      <c r="F13" s="116" t="s">
        <v>3</v>
      </c>
      <c r="G13" s="120" t="s">
        <v>410</v>
      </c>
      <c r="H13" s="99">
        <v>12</v>
      </c>
      <c r="I13" s="77">
        <f aca="true" t="shared" si="0" ref="I13:I28">H13*100/15</f>
        <v>80</v>
      </c>
      <c r="J13" s="106">
        <f aca="true" t="shared" si="1" ref="J13:J29">H13*100/21</f>
        <v>57.142857142857146</v>
      </c>
      <c r="K13" s="167" t="s">
        <v>12</v>
      </c>
      <c r="L13" s="104" t="s">
        <v>197</v>
      </c>
      <c r="M13" s="104" t="s">
        <v>426</v>
      </c>
      <c r="N13" s="104" t="s">
        <v>427</v>
      </c>
      <c r="O13" s="105" t="s">
        <v>428</v>
      </c>
      <c r="P13" s="105" t="s">
        <v>429</v>
      </c>
      <c r="Q13" s="104" t="s">
        <v>158</v>
      </c>
    </row>
    <row r="14" spans="4:17" ht="18" customHeight="1">
      <c r="D14" s="90">
        <v>3</v>
      </c>
      <c r="E14" s="102" t="s">
        <v>84</v>
      </c>
      <c r="F14" s="102" t="s">
        <v>17</v>
      </c>
      <c r="G14" s="110" t="s">
        <v>85</v>
      </c>
      <c r="H14" s="99">
        <v>9</v>
      </c>
      <c r="I14" s="77">
        <f t="shared" si="0"/>
        <v>60</v>
      </c>
      <c r="J14" s="106">
        <f t="shared" si="1"/>
        <v>42.857142857142854</v>
      </c>
      <c r="K14" s="166" t="s">
        <v>12</v>
      </c>
      <c r="L14" s="104" t="s">
        <v>111</v>
      </c>
      <c r="M14" s="115" t="s">
        <v>134</v>
      </c>
      <c r="N14" s="104" t="s">
        <v>182</v>
      </c>
      <c r="O14" s="108">
        <v>40649</v>
      </c>
      <c r="P14" s="105" t="s">
        <v>176</v>
      </c>
      <c r="Q14" s="115" t="s">
        <v>159</v>
      </c>
    </row>
    <row r="15" spans="4:17" ht="18" customHeight="1">
      <c r="D15" s="16">
        <v>4</v>
      </c>
      <c r="E15" s="72"/>
      <c r="F15" s="72"/>
      <c r="G15" s="96"/>
      <c r="H15" s="99"/>
      <c r="I15" s="77">
        <f t="shared" si="0"/>
        <v>0</v>
      </c>
      <c r="J15" s="106">
        <f t="shared" si="1"/>
        <v>0</v>
      </c>
      <c r="K15" s="167" t="s">
        <v>12</v>
      </c>
      <c r="L15" s="83"/>
      <c r="M15" s="83"/>
      <c r="N15" s="59"/>
      <c r="O15" s="59"/>
      <c r="P15" s="59"/>
      <c r="Q15" s="59"/>
    </row>
    <row r="16" spans="4:17" ht="18" customHeight="1">
      <c r="D16" s="16">
        <v>5</v>
      </c>
      <c r="E16" s="72"/>
      <c r="F16" s="72"/>
      <c r="G16" s="96"/>
      <c r="H16" s="99"/>
      <c r="I16" s="77">
        <f t="shared" si="0"/>
        <v>0</v>
      </c>
      <c r="J16" s="106">
        <f t="shared" si="1"/>
        <v>0</v>
      </c>
      <c r="K16" s="167" t="s">
        <v>12</v>
      </c>
      <c r="L16" s="59"/>
      <c r="M16" s="59"/>
      <c r="N16" s="59"/>
      <c r="O16" s="59"/>
      <c r="P16" s="59"/>
      <c r="Q16" s="59"/>
    </row>
    <row r="17" spans="4:17" ht="18" customHeight="1">
      <c r="D17" s="16">
        <v>6</v>
      </c>
      <c r="E17" s="72"/>
      <c r="F17" s="72"/>
      <c r="G17" s="96"/>
      <c r="H17" s="99"/>
      <c r="I17" s="77">
        <f t="shared" si="0"/>
        <v>0</v>
      </c>
      <c r="J17" s="106">
        <f t="shared" si="1"/>
        <v>0</v>
      </c>
      <c r="K17" s="167" t="s">
        <v>12</v>
      </c>
      <c r="L17" s="59"/>
      <c r="M17" s="59"/>
      <c r="N17" s="59"/>
      <c r="O17" s="59"/>
      <c r="P17" s="59"/>
      <c r="Q17" s="59"/>
    </row>
    <row r="18" spans="4:17" ht="18" customHeight="1">
      <c r="D18" s="16">
        <v>7</v>
      </c>
      <c r="E18" s="72"/>
      <c r="F18" s="72"/>
      <c r="G18" s="96"/>
      <c r="H18" s="99"/>
      <c r="I18" s="77">
        <f t="shared" si="0"/>
        <v>0</v>
      </c>
      <c r="J18" s="106">
        <f t="shared" si="1"/>
        <v>0</v>
      </c>
      <c r="K18" s="167" t="s">
        <v>12</v>
      </c>
      <c r="L18" s="59"/>
      <c r="M18" s="59"/>
      <c r="N18" s="59"/>
      <c r="O18" s="59"/>
      <c r="P18" s="59"/>
      <c r="Q18" s="59"/>
    </row>
    <row r="19" spans="4:17" ht="18" customHeight="1">
      <c r="D19" s="16">
        <v>8</v>
      </c>
      <c r="E19" s="72"/>
      <c r="F19" s="72"/>
      <c r="G19" s="96"/>
      <c r="H19" s="99"/>
      <c r="I19" s="77">
        <f t="shared" si="0"/>
        <v>0</v>
      </c>
      <c r="J19" s="106">
        <f t="shared" si="1"/>
        <v>0</v>
      </c>
      <c r="K19" s="167" t="s">
        <v>12</v>
      </c>
      <c r="L19" s="59"/>
      <c r="M19" s="59"/>
      <c r="N19" s="59"/>
      <c r="O19" s="59"/>
      <c r="P19" s="59"/>
      <c r="Q19" s="59"/>
    </row>
    <row r="20" spans="4:17" ht="18" customHeight="1">
      <c r="D20" s="16">
        <v>9</v>
      </c>
      <c r="E20" s="72"/>
      <c r="F20" s="72"/>
      <c r="G20" s="96"/>
      <c r="H20" s="99"/>
      <c r="I20" s="77">
        <f t="shared" si="0"/>
        <v>0</v>
      </c>
      <c r="J20" s="106">
        <f t="shared" si="1"/>
        <v>0</v>
      </c>
      <c r="K20" s="167" t="s">
        <v>12</v>
      </c>
      <c r="L20" s="59"/>
      <c r="M20" s="59"/>
      <c r="N20" s="59"/>
      <c r="O20" s="59"/>
      <c r="P20" s="59"/>
      <c r="Q20" s="59"/>
    </row>
    <row r="21" spans="4:17" ht="18" customHeight="1">
      <c r="D21" s="16">
        <v>10</v>
      </c>
      <c r="E21" s="72"/>
      <c r="F21" s="73"/>
      <c r="G21" s="74"/>
      <c r="H21" s="99"/>
      <c r="I21" s="77">
        <f t="shared" si="0"/>
        <v>0</v>
      </c>
      <c r="J21" s="106">
        <f t="shared" si="1"/>
        <v>0</v>
      </c>
      <c r="K21" s="167" t="s">
        <v>12</v>
      </c>
      <c r="L21" s="59"/>
      <c r="M21" s="59"/>
      <c r="N21" s="59"/>
      <c r="O21" s="59"/>
      <c r="P21" s="59"/>
      <c r="Q21" s="59"/>
    </row>
    <row r="22" spans="4:17" ht="18" customHeight="1">
      <c r="D22" s="16">
        <v>11</v>
      </c>
      <c r="E22" s="10"/>
      <c r="F22" s="11"/>
      <c r="G22" s="12"/>
      <c r="H22" s="99"/>
      <c r="I22" s="77">
        <f t="shared" si="0"/>
        <v>0</v>
      </c>
      <c r="J22" s="106">
        <f t="shared" si="1"/>
        <v>0</v>
      </c>
      <c r="K22" s="167" t="s">
        <v>12</v>
      </c>
      <c r="L22" s="59"/>
      <c r="M22" s="59"/>
      <c r="N22" s="59"/>
      <c r="O22" s="59"/>
      <c r="P22" s="59"/>
      <c r="Q22" s="59"/>
    </row>
    <row r="23" spans="4:17" ht="18" customHeight="1">
      <c r="D23" s="16">
        <v>12</v>
      </c>
      <c r="E23" s="10"/>
      <c r="F23" s="11"/>
      <c r="G23" s="12"/>
      <c r="H23" s="99"/>
      <c r="I23" s="77">
        <f t="shared" si="0"/>
        <v>0</v>
      </c>
      <c r="J23" s="106">
        <f t="shared" si="1"/>
        <v>0</v>
      </c>
      <c r="K23" s="167" t="s">
        <v>12</v>
      </c>
      <c r="L23" s="59"/>
      <c r="M23" s="59"/>
      <c r="N23" s="59"/>
      <c r="O23" s="59"/>
      <c r="P23" s="59"/>
      <c r="Q23" s="59"/>
    </row>
    <row r="24" spans="4:17" ht="18" customHeight="1">
      <c r="D24" s="16">
        <v>13</v>
      </c>
      <c r="E24" s="10"/>
      <c r="F24" s="11"/>
      <c r="G24" s="12"/>
      <c r="H24" s="99"/>
      <c r="I24" s="77">
        <f t="shared" si="0"/>
        <v>0</v>
      </c>
      <c r="J24" s="106">
        <f t="shared" si="1"/>
        <v>0</v>
      </c>
      <c r="K24" s="167" t="s">
        <v>12</v>
      </c>
      <c r="L24" s="59"/>
      <c r="M24" s="59"/>
      <c r="N24" s="59"/>
      <c r="O24" s="59"/>
      <c r="P24" s="59"/>
      <c r="Q24" s="59"/>
    </row>
    <row r="25" spans="4:17" ht="18" customHeight="1">
      <c r="D25" s="16">
        <v>14</v>
      </c>
      <c r="E25" s="10"/>
      <c r="F25" s="11"/>
      <c r="G25" s="12"/>
      <c r="H25" s="99"/>
      <c r="I25" s="77">
        <f t="shared" si="0"/>
        <v>0</v>
      </c>
      <c r="J25" s="106">
        <f t="shared" si="1"/>
        <v>0</v>
      </c>
      <c r="K25" s="167" t="s">
        <v>12</v>
      </c>
      <c r="L25" s="59"/>
      <c r="M25" s="59"/>
      <c r="N25" s="59"/>
      <c r="O25" s="59"/>
      <c r="P25" s="59"/>
      <c r="Q25" s="59"/>
    </row>
    <row r="26" spans="4:17" ht="18" customHeight="1">
      <c r="D26" s="16">
        <v>15</v>
      </c>
      <c r="E26" s="10"/>
      <c r="F26" s="11"/>
      <c r="G26" s="12"/>
      <c r="H26" s="99"/>
      <c r="I26" s="77">
        <f t="shared" si="0"/>
        <v>0</v>
      </c>
      <c r="J26" s="106">
        <f t="shared" si="1"/>
        <v>0</v>
      </c>
      <c r="K26" s="167" t="s">
        <v>12</v>
      </c>
      <c r="L26" s="59"/>
      <c r="M26" s="59"/>
      <c r="N26" s="59"/>
      <c r="O26" s="59"/>
      <c r="P26" s="59"/>
      <c r="Q26" s="59"/>
    </row>
    <row r="27" spans="4:17" ht="18" customHeight="1">
      <c r="D27" s="16">
        <v>16</v>
      </c>
      <c r="E27" s="10"/>
      <c r="F27" s="11"/>
      <c r="G27" s="12"/>
      <c r="H27" s="99"/>
      <c r="I27" s="77">
        <f t="shared" si="0"/>
        <v>0</v>
      </c>
      <c r="J27" s="106">
        <f t="shared" si="1"/>
        <v>0</v>
      </c>
      <c r="K27" s="167" t="s">
        <v>12</v>
      </c>
      <c r="L27" s="59"/>
      <c r="M27" s="59"/>
      <c r="N27" s="59"/>
      <c r="O27" s="59"/>
      <c r="P27" s="59"/>
      <c r="Q27" s="59"/>
    </row>
    <row r="28" spans="4:17" ht="18" customHeight="1">
      <c r="D28" s="16">
        <v>17</v>
      </c>
      <c r="E28" s="10"/>
      <c r="F28" s="11"/>
      <c r="G28" s="12"/>
      <c r="H28" s="99"/>
      <c r="I28" s="77">
        <f t="shared" si="0"/>
        <v>0</v>
      </c>
      <c r="J28" s="106">
        <f t="shared" si="1"/>
        <v>0</v>
      </c>
      <c r="K28" s="168" t="s">
        <v>12</v>
      </c>
      <c r="L28" s="59"/>
      <c r="M28" s="59"/>
      <c r="N28" s="59"/>
      <c r="O28" s="59"/>
      <c r="P28" s="59"/>
      <c r="Q28" s="59"/>
    </row>
    <row r="29" spans="4:17" ht="18" customHeight="1" thickBot="1">
      <c r="D29" s="16">
        <v>18</v>
      </c>
      <c r="E29" s="13"/>
      <c r="F29" s="26"/>
      <c r="G29" s="71"/>
      <c r="H29" s="101"/>
      <c r="I29" s="97">
        <f>H29*100/75</f>
        <v>0</v>
      </c>
      <c r="J29" s="106">
        <f t="shared" si="1"/>
        <v>0</v>
      </c>
      <c r="K29" s="169" t="s">
        <v>12</v>
      </c>
      <c r="L29" s="89"/>
      <c r="M29" s="61"/>
      <c r="N29" s="61"/>
      <c r="O29" s="61"/>
      <c r="P29" s="61"/>
      <c r="Q29" s="6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I12" sqref="I12"/>
    </sheetView>
  </sheetViews>
  <sheetFormatPr defaultColWidth="8.796875" defaultRowHeight="14.25"/>
  <cols>
    <col min="5" max="5" width="13.3984375" style="50" customWidth="1"/>
    <col min="6" max="6" width="12.8984375" style="50" customWidth="1"/>
    <col min="7" max="7" width="17" style="40" customWidth="1"/>
    <col min="9" max="9" width="9.19921875" style="0" customWidth="1"/>
    <col min="10" max="10" width="12.5" style="0" customWidth="1"/>
    <col min="11" max="11" width="22" style="0" customWidth="1"/>
    <col min="12" max="12" width="29.69921875" style="40" customWidth="1"/>
    <col min="13" max="13" width="15.69921875" style="40" customWidth="1"/>
    <col min="14" max="14" width="15.19921875" style="40" customWidth="1"/>
    <col min="15" max="15" width="5.19921875" style="151" customWidth="1"/>
    <col min="16" max="16" width="22.5" style="40" customWidth="1"/>
  </cols>
  <sheetData>
    <row r="1" spans="10:16" ht="19.5" customHeight="1">
      <c r="J1" s="4"/>
      <c r="N1" s="4"/>
      <c r="O1" s="4"/>
      <c r="P1" s="4"/>
    </row>
    <row r="2" spans="3:16" ht="21" customHeight="1">
      <c r="C2" s="6"/>
      <c r="D2" s="6"/>
      <c r="E2" s="51"/>
      <c r="F2" s="51"/>
      <c r="G2" s="41"/>
      <c r="H2" s="6"/>
      <c r="I2" s="6"/>
      <c r="J2" s="4"/>
      <c r="K2" s="6"/>
      <c r="N2" s="4"/>
      <c r="O2" s="4"/>
      <c r="P2" s="27"/>
    </row>
    <row r="3" spans="3:16" ht="16.5" customHeight="1">
      <c r="C3" s="6"/>
      <c r="D3" s="5"/>
      <c r="E3" s="51"/>
      <c r="F3" s="51"/>
      <c r="G3" s="41"/>
      <c r="H3" s="6"/>
      <c r="I3" s="6"/>
      <c r="J3" s="28"/>
      <c r="K3" s="6"/>
      <c r="N3" s="28"/>
      <c r="O3" s="28"/>
      <c r="P3" s="32"/>
    </row>
    <row r="4" spans="3:15" ht="23.25" customHeight="1">
      <c r="C4" s="39"/>
      <c r="D4" s="6"/>
      <c r="E4" s="52"/>
      <c r="F4" s="54"/>
      <c r="G4" s="4"/>
      <c r="H4" s="4"/>
      <c r="I4" s="4"/>
      <c r="J4" s="6"/>
      <c r="K4" s="6"/>
      <c r="N4" s="41"/>
      <c r="O4" s="41"/>
    </row>
    <row r="5" spans="3:15" ht="23.25" customHeight="1">
      <c r="C5" s="39"/>
      <c r="D5" s="6"/>
      <c r="E5" s="52"/>
      <c r="F5" s="54"/>
      <c r="G5" s="4"/>
      <c r="H5" s="4"/>
      <c r="I5" s="4"/>
      <c r="N5" s="41"/>
      <c r="O5" s="41"/>
    </row>
    <row r="6" spans="4:15" ht="22.5" customHeight="1">
      <c r="D6" s="2" t="s">
        <v>13</v>
      </c>
      <c r="E6" s="53" t="s">
        <v>12</v>
      </c>
      <c r="F6" s="53"/>
      <c r="G6" s="3"/>
      <c r="H6" s="3"/>
      <c r="I6" s="3"/>
      <c r="N6" s="41"/>
      <c r="O6" s="41"/>
    </row>
    <row r="7" spans="4:15" ht="22.5" customHeight="1">
      <c r="D7" s="2"/>
      <c r="E7" s="53"/>
      <c r="F7" s="53"/>
      <c r="G7" s="3"/>
      <c r="H7" s="3"/>
      <c r="I7" s="3"/>
      <c r="N7" s="41"/>
      <c r="O7" s="41"/>
    </row>
    <row r="8" spans="4:15" ht="20.25">
      <c r="D8" s="2"/>
      <c r="E8" s="53"/>
      <c r="F8" s="53"/>
      <c r="G8" s="3"/>
      <c r="H8" s="3"/>
      <c r="I8" s="3"/>
      <c r="N8" s="41"/>
      <c r="O8" s="41"/>
    </row>
    <row r="9" spans="4:15" ht="25.5" customHeight="1">
      <c r="D9" s="49" t="s">
        <v>65</v>
      </c>
      <c r="E9" s="55"/>
      <c r="F9" s="51"/>
      <c r="G9" s="7"/>
      <c r="H9" s="1"/>
      <c r="I9" s="1"/>
      <c r="K9" s="9"/>
      <c r="L9" s="42"/>
      <c r="M9" s="42"/>
      <c r="N9" s="41"/>
      <c r="O9" s="41"/>
    </row>
    <row r="10" spans="11:15" ht="25.5" customHeight="1" thickBot="1">
      <c r="K10" s="1"/>
      <c r="L10" s="88"/>
      <c r="M10" s="88"/>
      <c r="N10" s="41"/>
      <c r="O10" s="41"/>
    </row>
    <row r="11" spans="1:16" ht="24.75" customHeight="1" thickBot="1">
      <c r="A11" s="6"/>
      <c r="B11" s="6"/>
      <c r="C11" s="6"/>
      <c r="D11" s="14" t="s">
        <v>11</v>
      </c>
      <c r="E11" s="192" t="s">
        <v>10</v>
      </c>
      <c r="F11" s="193" t="s">
        <v>9</v>
      </c>
      <c r="G11" s="194" t="s">
        <v>8</v>
      </c>
      <c r="H11" s="107" t="s">
        <v>7</v>
      </c>
      <c r="I11" s="158" t="s">
        <v>56</v>
      </c>
      <c r="J11" s="157" t="s">
        <v>100</v>
      </c>
      <c r="K11" s="57" t="s">
        <v>54</v>
      </c>
      <c r="L11" s="57" t="s">
        <v>55</v>
      </c>
      <c r="M11" s="57" t="s">
        <v>123</v>
      </c>
      <c r="N11" s="143" t="s">
        <v>142</v>
      </c>
      <c r="O11" s="248" t="s">
        <v>168</v>
      </c>
      <c r="P11" s="57" t="s">
        <v>58</v>
      </c>
    </row>
    <row r="12" spans="1:16" ht="18" customHeight="1">
      <c r="A12" s="263"/>
      <c r="B12" s="263"/>
      <c r="C12" s="264"/>
      <c r="D12" s="182">
        <v>1</v>
      </c>
      <c r="E12" s="138" t="s">
        <v>26</v>
      </c>
      <c r="F12" s="113" t="s">
        <v>16</v>
      </c>
      <c r="G12" s="142" t="s">
        <v>79</v>
      </c>
      <c r="H12" s="98">
        <v>37</v>
      </c>
      <c r="I12" s="245">
        <f>H12*100/37</f>
        <v>100</v>
      </c>
      <c r="J12" s="123" t="s">
        <v>101</v>
      </c>
      <c r="K12" s="109" t="s">
        <v>107</v>
      </c>
      <c r="L12" s="104" t="s">
        <v>129</v>
      </c>
      <c r="M12" s="104" t="s">
        <v>286</v>
      </c>
      <c r="N12" s="206">
        <v>10</v>
      </c>
      <c r="O12" s="207" t="s">
        <v>172</v>
      </c>
      <c r="P12" s="208" t="s">
        <v>156</v>
      </c>
    </row>
    <row r="13" spans="1:16" ht="18" customHeight="1">
      <c r="A13" s="263"/>
      <c r="B13" s="263"/>
      <c r="C13" s="264"/>
      <c r="D13" s="140">
        <v>2</v>
      </c>
      <c r="E13" s="116" t="s">
        <v>37</v>
      </c>
      <c r="F13" s="102" t="s">
        <v>6</v>
      </c>
      <c r="G13" s="120" t="s">
        <v>81</v>
      </c>
      <c r="H13" s="99">
        <v>37</v>
      </c>
      <c r="I13" s="246">
        <f aca="true" t="shared" si="0" ref="I13:I29">H13*100/75</f>
        <v>49.333333333333336</v>
      </c>
      <c r="J13" s="123" t="s">
        <v>101</v>
      </c>
      <c r="K13" s="104" t="s">
        <v>109</v>
      </c>
      <c r="L13" s="104" t="s">
        <v>131</v>
      </c>
      <c r="M13" s="104" t="s">
        <v>288</v>
      </c>
      <c r="N13" s="85" t="s">
        <v>146</v>
      </c>
      <c r="O13" s="105" t="s">
        <v>169</v>
      </c>
      <c r="P13" s="149" t="s">
        <v>66</v>
      </c>
    </row>
    <row r="14" spans="1:16" ht="18" customHeight="1">
      <c r="A14" s="183"/>
      <c r="B14" s="183"/>
      <c r="C14" s="184"/>
      <c r="D14" s="140">
        <v>3</v>
      </c>
      <c r="E14" s="116" t="s">
        <v>23</v>
      </c>
      <c r="F14" s="102" t="s">
        <v>1</v>
      </c>
      <c r="G14" s="120" t="s">
        <v>90</v>
      </c>
      <c r="H14" s="99">
        <v>37</v>
      </c>
      <c r="I14" s="246">
        <f t="shared" si="0"/>
        <v>49.333333333333336</v>
      </c>
      <c r="J14" s="123" t="s">
        <v>101</v>
      </c>
      <c r="K14" s="104" t="s">
        <v>116</v>
      </c>
      <c r="L14" s="104" t="s">
        <v>138</v>
      </c>
      <c r="M14" s="104" t="s">
        <v>294</v>
      </c>
      <c r="N14" s="85" t="s">
        <v>148</v>
      </c>
      <c r="O14" s="105" t="s">
        <v>178</v>
      </c>
      <c r="P14" s="149" t="s">
        <v>61</v>
      </c>
    </row>
    <row r="15" spans="1:17" ht="18" customHeight="1">
      <c r="A15" s="135"/>
      <c r="B15" s="135"/>
      <c r="C15" s="135"/>
      <c r="D15" s="141">
        <v>4</v>
      </c>
      <c r="E15" s="116" t="s">
        <v>261</v>
      </c>
      <c r="F15" s="102" t="s">
        <v>271</v>
      </c>
      <c r="G15" s="120" t="s">
        <v>272</v>
      </c>
      <c r="H15" s="99">
        <v>35</v>
      </c>
      <c r="I15" s="246">
        <f t="shared" si="0"/>
        <v>46.666666666666664</v>
      </c>
      <c r="J15" s="124" t="s">
        <v>101</v>
      </c>
      <c r="K15" s="104" t="s">
        <v>282</v>
      </c>
      <c r="L15" s="104" t="s">
        <v>139</v>
      </c>
      <c r="M15" s="104" t="s">
        <v>295</v>
      </c>
      <c r="N15" s="85">
        <v>10</v>
      </c>
      <c r="O15" s="105">
        <v>25</v>
      </c>
      <c r="P15" s="149" t="s">
        <v>70</v>
      </c>
      <c r="Q15" s="43"/>
    </row>
    <row r="16" spans="1:16" ht="18" customHeight="1">
      <c r="A16" s="135"/>
      <c r="B16" s="135"/>
      <c r="C16" s="135"/>
      <c r="D16" s="141">
        <v>5</v>
      </c>
      <c r="E16" s="116" t="s">
        <v>25</v>
      </c>
      <c r="F16" s="102" t="s">
        <v>2</v>
      </c>
      <c r="G16" s="120" t="s">
        <v>24</v>
      </c>
      <c r="H16" s="99">
        <v>34</v>
      </c>
      <c r="I16" s="246">
        <f t="shared" si="0"/>
        <v>45.333333333333336</v>
      </c>
      <c r="J16" s="123" t="s">
        <v>101</v>
      </c>
      <c r="K16" s="104" t="s">
        <v>112</v>
      </c>
      <c r="L16" s="104" t="s">
        <v>128</v>
      </c>
      <c r="M16" s="104" t="s">
        <v>217</v>
      </c>
      <c r="N16" s="85">
        <v>9.5</v>
      </c>
      <c r="O16" s="105" t="s">
        <v>169</v>
      </c>
      <c r="P16" s="149" t="s">
        <v>153</v>
      </c>
    </row>
    <row r="17" spans="1:16" ht="18" customHeight="1">
      <c r="A17" s="135"/>
      <c r="B17" s="135"/>
      <c r="C17" s="135"/>
      <c r="D17" s="141">
        <v>5</v>
      </c>
      <c r="E17" s="153" t="s">
        <v>517</v>
      </c>
      <c r="F17" s="11" t="s">
        <v>244</v>
      </c>
      <c r="G17" s="12" t="s">
        <v>522</v>
      </c>
      <c r="H17" s="99">
        <v>34</v>
      </c>
      <c r="I17" s="246">
        <f t="shared" si="0"/>
        <v>45.333333333333336</v>
      </c>
      <c r="J17" s="124" t="s">
        <v>101</v>
      </c>
      <c r="K17" s="154" t="s">
        <v>523</v>
      </c>
      <c r="L17" s="154" t="s">
        <v>131</v>
      </c>
      <c r="M17" s="59">
        <v>6500</v>
      </c>
      <c r="N17" s="145" t="s">
        <v>146</v>
      </c>
      <c r="O17" s="59" t="s">
        <v>524</v>
      </c>
      <c r="P17" s="155" t="s">
        <v>61</v>
      </c>
    </row>
    <row r="18" spans="1:16" ht="18" customHeight="1">
      <c r="A18" s="135"/>
      <c r="B18" s="135"/>
      <c r="C18" s="135"/>
      <c r="D18" s="141">
        <v>5</v>
      </c>
      <c r="E18" s="116" t="s">
        <v>28</v>
      </c>
      <c r="F18" s="102" t="s">
        <v>27</v>
      </c>
      <c r="G18" s="120" t="s">
        <v>29</v>
      </c>
      <c r="H18" s="99">
        <v>34</v>
      </c>
      <c r="I18" s="246">
        <f t="shared" si="0"/>
        <v>45.333333333333336</v>
      </c>
      <c r="J18" s="123" t="s">
        <v>101</v>
      </c>
      <c r="K18" s="104" t="s">
        <v>105</v>
      </c>
      <c r="L18" s="104" t="s">
        <v>127</v>
      </c>
      <c r="M18" s="104" t="s">
        <v>284</v>
      </c>
      <c r="N18" s="85">
        <v>10</v>
      </c>
      <c r="O18" s="105">
        <v>22</v>
      </c>
      <c r="P18" s="149" t="s">
        <v>153</v>
      </c>
    </row>
    <row r="19" spans="1:16" ht="18" customHeight="1">
      <c r="A19" s="135"/>
      <c r="B19" s="135"/>
      <c r="C19" s="135"/>
      <c r="D19" s="141">
        <v>8</v>
      </c>
      <c r="E19" s="116" t="s">
        <v>258</v>
      </c>
      <c r="F19" s="102" t="s">
        <v>265</v>
      </c>
      <c r="G19" s="120" t="s">
        <v>232</v>
      </c>
      <c r="H19" s="99">
        <v>33</v>
      </c>
      <c r="I19" s="246">
        <f t="shared" si="0"/>
        <v>44</v>
      </c>
      <c r="J19" s="124" t="s">
        <v>101</v>
      </c>
      <c r="K19" s="104" t="s">
        <v>235</v>
      </c>
      <c r="L19" s="104" t="s">
        <v>236</v>
      </c>
      <c r="M19" s="104" t="s">
        <v>238</v>
      </c>
      <c r="N19" s="85">
        <v>10</v>
      </c>
      <c r="O19" s="105" t="s">
        <v>169</v>
      </c>
      <c r="P19" s="149" t="s">
        <v>239</v>
      </c>
    </row>
    <row r="20" spans="1:16" ht="18" customHeight="1">
      <c r="A20" s="135"/>
      <c r="B20" s="135"/>
      <c r="C20" s="135"/>
      <c r="D20" s="141">
        <v>9</v>
      </c>
      <c r="E20" s="116" t="s">
        <v>39</v>
      </c>
      <c r="F20" s="102" t="s">
        <v>4</v>
      </c>
      <c r="G20" s="120" t="s">
        <v>38</v>
      </c>
      <c r="H20" s="177">
        <v>32</v>
      </c>
      <c r="I20" s="246">
        <f t="shared" si="0"/>
        <v>42.666666666666664</v>
      </c>
      <c r="J20" s="123" t="s">
        <v>101</v>
      </c>
      <c r="K20" s="104" t="s">
        <v>114</v>
      </c>
      <c r="L20" s="104" t="s">
        <v>136</v>
      </c>
      <c r="M20" s="104" t="s">
        <v>292</v>
      </c>
      <c r="N20" s="85" t="s">
        <v>149</v>
      </c>
      <c r="O20" s="105" t="s">
        <v>169</v>
      </c>
      <c r="P20" s="149" t="s">
        <v>61</v>
      </c>
    </row>
    <row r="21" spans="1:16" ht="18" customHeight="1">
      <c r="A21" s="135"/>
      <c r="B21" s="135"/>
      <c r="C21" s="135"/>
      <c r="D21" s="141">
        <v>9</v>
      </c>
      <c r="E21" s="116" t="s">
        <v>257</v>
      </c>
      <c r="F21" s="102" t="s">
        <v>263</v>
      </c>
      <c r="G21" s="120" t="s">
        <v>80</v>
      </c>
      <c r="H21" s="99">
        <v>32</v>
      </c>
      <c r="I21" s="246">
        <f t="shared" si="0"/>
        <v>42.666666666666664</v>
      </c>
      <c r="J21" s="123" t="s">
        <v>101</v>
      </c>
      <c r="K21" s="104" t="s">
        <v>108</v>
      </c>
      <c r="L21" s="104" t="s">
        <v>130</v>
      </c>
      <c r="M21" s="104" t="s">
        <v>287</v>
      </c>
      <c r="N21" s="85" t="s">
        <v>145</v>
      </c>
      <c r="O21" s="105" t="s">
        <v>173</v>
      </c>
      <c r="P21" s="149" t="s">
        <v>157</v>
      </c>
    </row>
    <row r="22" spans="1:16" ht="18" customHeight="1">
      <c r="A22" s="135"/>
      <c r="B22" s="135"/>
      <c r="C22" s="135"/>
      <c r="D22" s="141">
        <v>9</v>
      </c>
      <c r="E22" s="116" t="s">
        <v>349</v>
      </c>
      <c r="F22" s="102" t="s">
        <v>541</v>
      </c>
      <c r="G22" s="120" t="s">
        <v>350</v>
      </c>
      <c r="H22" s="99">
        <v>32</v>
      </c>
      <c r="I22" s="246">
        <f t="shared" si="0"/>
        <v>42.666666666666664</v>
      </c>
      <c r="J22" s="124" t="s">
        <v>101</v>
      </c>
      <c r="K22" s="104" t="s">
        <v>351</v>
      </c>
      <c r="L22" s="104" t="s">
        <v>352</v>
      </c>
      <c r="M22" s="104" t="s">
        <v>284</v>
      </c>
      <c r="N22" s="85">
        <v>10</v>
      </c>
      <c r="O22" s="105" t="s">
        <v>354</v>
      </c>
      <c r="P22" s="149" t="s">
        <v>355</v>
      </c>
    </row>
    <row r="23" spans="1:16" ht="18" customHeight="1">
      <c r="A23" s="135"/>
      <c r="B23" s="135"/>
      <c r="C23" s="135"/>
      <c r="D23" s="141">
        <v>12</v>
      </c>
      <c r="E23" s="153" t="s">
        <v>517</v>
      </c>
      <c r="F23" s="11" t="s">
        <v>6</v>
      </c>
      <c r="G23" s="12" t="s">
        <v>518</v>
      </c>
      <c r="H23" s="99">
        <v>29</v>
      </c>
      <c r="I23" s="246">
        <f t="shared" si="0"/>
        <v>38.666666666666664</v>
      </c>
      <c r="J23" s="124" t="s">
        <v>101</v>
      </c>
      <c r="K23" s="154" t="s">
        <v>519</v>
      </c>
      <c r="L23" s="154" t="s">
        <v>131</v>
      </c>
      <c r="M23" s="154" t="s">
        <v>520</v>
      </c>
      <c r="N23" s="145" t="s">
        <v>145</v>
      </c>
      <c r="O23" s="59" t="s">
        <v>521</v>
      </c>
      <c r="P23" s="155" t="s">
        <v>61</v>
      </c>
    </row>
    <row r="24" spans="4:16" ht="18" customHeight="1">
      <c r="D24" s="141">
        <v>12</v>
      </c>
      <c r="E24" s="116" t="s">
        <v>3</v>
      </c>
      <c r="F24" s="102" t="s">
        <v>267</v>
      </c>
      <c r="G24" s="120" t="s">
        <v>268</v>
      </c>
      <c r="H24" s="99">
        <v>29</v>
      </c>
      <c r="I24" s="246">
        <f t="shared" si="0"/>
        <v>38.666666666666664</v>
      </c>
      <c r="J24" s="124" t="s">
        <v>101</v>
      </c>
      <c r="K24" s="104" t="s">
        <v>278</v>
      </c>
      <c r="L24" s="104" t="s">
        <v>279</v>
      </c>
      <c r="M24" s="104" t="s">
        <v>297</v>
      </c>
      <c r="N24" s="85">
        <v>9</v>
      </c>
      <c r="O24" s="105" t="s">
        <v>169</v>
      </c>
      <c r="P24" s="149" t="s">
        <v>300</v>
      </c>
    </row>
    <row r="25" spans="4:16" ht="18" customHeight="1">
      <c r="D25" s="141">
        <v>14</v>
      </c>
      <c r="E25" s="102" t="s">
        <v>260</v>
      </c>
      <c r="F25" s="102" t="s">
        <v>87</v>
      </c>
      <c r="G25" s="120" t="s">
        <v>270</v>
      </c>
      <c r="H25" s="99">
        <v>28</v>
      </c>
      <c r="I25" s="246">
        <f t="shared" si="0"/>
        <v>37.333333333333336</v>
      </c>
      <c r="J25" s="124" t="s">
        <v>101</v>
      </c>
      <c r="K25" s="104" t="s">
        <v>281</v>
      </c>
      <c r="L25" s="104" t="s">
        <v>139</v>
      </c>
      <c r="M25" s="104" t="s">
        <v>295</v>
      </c>
      <c r="N25" s="85" t="s">
        <v>145</v>
      </c>
      <c r="O25" s="105">
        <v>25</v>
      </c>
      <c r="P25" s="149" t="s">
        <v>302</v>
      </c>
    </row>
    <row r="26" spans="4:16" ht="18" customHeight="1">
      <c r="D26" s="141">
        <v>15</v>
      </c>
      <c r="E26" s="132" t="s">
        <v>474</v>
      </c>
      <c r="F26" s="11" t="s">
        <v>3</v>
      </c>
      <c r="G26" s="12" t="s">
        <v>475</v>
      </c>
      <c r="H26" s="99">
        <v>27</v>
      </c>
      <c r="I26" s="246">
        <f t="shared" si="0"/>
        <v>36</v>
      </c>
      <c r="J26" s="124" t="s">
        <v>101</v>
      </c>
      <c r="K26" s="154" t="s">
        <v>479</v>
      </c>
      <c r="L26" s="154" t="s">
        <v>216</v>
      </c>
      <c r="M26" s="59" t="s">
        <v>481</v>
      </c>
      <c r="N26" s="145" t="s">
        <v>146</v>
      </c>
      <c r="O26" s="59" t="s">
        <v>480</v>
      </c>
      <c r="P26" s="155" t="s">
        <v>61</v>
      </c>
    </row>
    <row r="27" spans="4:16" ht="18" customHeight="1">
      <c r="D27" s="141">
        <v>15</v>
      </c>
      <c r="E27" s="102" t="s">
        <v>210</v>
      </c>
      <c r="F27" s="102" t="s">
        <v>211</v>
      </c>
      <c r="G27" s="120" t="s">
        <v>172</v>
      </c>
      <c r="H27" s="99">
        <v>27</v>
      </c>
      <c r="I27" s="246">
        <f t="shared" si="0"/>
        <v>36</v>
      </c>
      <c r="J27" s="124" t="s">
        <v>101</v>
      </c>
      <c r="K27" s="104" t="s">
        <v>214</v>
      </c>
      <c r="L27" s="104" t="s">
        <v>216</v>
      </c>
      <c r="M27" s="104" t="s">
        <v>172</v>
      </c>
      <c r="N27" s="85" t="s">
        <v>219</v>
      </c>
      <c r="O27" s="105">
        <v>25</v>
      </c>
      <c r="P27" s="149" t="s">
        <v>221</v>
      </c>
    </row>
    <row r="28" spans="4:16" ht="18" customHeight="1">
      <c r="D28" s="141">
        <v>17</v>
      </c>
      <c r="E28" s="102" t="s">
        <v>367</v>
      </c>
      <c r="F28" s="102" t="s">
        <v>368</v>
      </c>
      <c r="G28" s="152" t="s">
        <v>369</v>
      </c>
      <c r="H28" s="99">
        <v>24</v>
      </c>
      <c r="I28" s="246">
        <f t="shared" si="0"/>
        <v>32</v>
      </c>
      <c r="J28" s="124" t="s">
        <v>101</v>
      </c>
      <c r="K28" s="104" t="s">
        <v>375</v>
      </c>
      <c r="L28" s="104" t="s">
        <v>72</v>
      </c>
      <c r="M28" s="104" t="s">
        <v>380</v>
      </c>
      <c r="N28" s="85" t="s">
        <v>381</v>
      </c>
      <c r="O28" s="105" t="s">
        <v>382</v>
      </c>
      <c r="P28" s="149" t="s">
        <v>64</v>
      </c>
    </row>
    <row r="29" spans="4:16" ht="16.5" thickBot="1">
      <c r="D29" s="141">
        <v>18</v>
      </c>
      <c r="E29" s="10"/>
      <c r="F29" s="11"/>
      <c r="G29" s="74"/>
      <c r="H29" s="101"/>
      <c r="I29" s="247">
        <f t="shared" si="0"/>
        <v>0</v>
      </c>
      <c r="J29" s="124" t="s">
        <v>101</v>
      </c>
      <c r="K29" s="59"/>
      <c r="L29" s="59"/>
      <c r="M29" s="59"/>
      <c r="N29" s="59"/>
      <c r="O29" s="59"/>
      <c r="P29" s="59"/>
    </row>
    <row r="30" spans="9:11" ht="14.25">
      <c r="I30" s="156"/>
      <c r="J30" s="156"/>
      <c r="K30" s="156"/>
    </row>
    <row r="31" spans="9:11" ht="14.25">
      <c r="I31" s="156"/>
      <c r="J31" s="156"/>
      <c r="K31" s="156"/>
    </row>
    <row r="35" spans="12:15" ht="14.25">
      <c r="L35" s="156"/>
      <c r="M35" s="156" t="s">
        <v>498</v>
      </c>
      <c r="N35" s="156"/>
      <c r="O35" s="156"/>
    </row>
  </sheetData>
  <sheetProtection/>
  <mergeCells count="1">
    <mergeCell ref="A12:C13"/>
  </mergeCells>
  <hyperlinks>
    <hyperlink ref="G28" r:id="rId1" display="http://ninken77.pl/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47"/>
  <sheetViews>
    <sheetView zoomScalePageLayoutView="0" workbookViewId="0" topLeftCell="A1">
      <selection activeCell="R10" sqref="R10"/>
    </sheetView>
  </sheetViews>
  <sheetFormatPr defaultColWidth="8.796875" defaultRowHeight="14.25"/>
  <cols>
    <col min="5" max="5" width="13.3984375" style="50" customWidth="1"/>
    <col min="6" max="6" width="12.8984375" style="50" customWidth="1"/>
    <col min="7" max="7" width="17" style="40" customWidth="1"/>
    <col min="9" max="9" width="9.19921875" style="0" hidden="1" customWidth="1"/>
    <col min="10" max="10" width="12.5" style="0" hidden="1" customWidth="1"/>
    <col min="11" max="11" width="12.5" style="187" customWidth="1"/>
    <col min="12" max="12" width="18.09765625" style="0" customWidth="1"/>
    <col min="13" max="13" width="29.69921875" style="0" customWidth="1"/>
    <col min="14" max="14" width="15.69921875" style="0" customWidth="1"/>
    <col min="15" max="15" width="15.19921875" style="40" customWidth="1"/>
    <col min="16" max="16" width="5.19921875" style="191" customWidth="1"/>
    <col min="17" max="17" width="14.19921875" style="40" customWidth="1"/>
    <col min="18" max="55" width="5.19921875" style="40" customWidth="1"/>
    <col min="56" max="56" width="4.8984375" style="0" customWidth="1"/>
    <col min="57" max="57" width="12.19921875" style="0" customWidth="1"/>
  </cols>
  <sheetData>
    <row r="1" spans="10:57" ht="19.5" customHeight="1">
      <c r="J1" s="4"/>
      <c r="K1" s="4"/>
      <c r="O1" s="4"/>
      <c r="P1" s="189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3:57" ht="21" customHeight="1">
      <c r="C2" s="6"/>
      <c r="D2" s="6"/>
      <c r="E2" s="51"/>
      <c r="F2" s="51"/>
      <c r="G2" s="41"/>
      <c r="H2" s="6"/>
      <c r="I2" s="6"/>
      <c r="J2" s="4"/>
      <c r="K2" s="4"/>
      <c r="L2" s="6"/>
      <c r="O2" s="4"/>
      <c r="P2" s="189"/>
      <c r="Q2" s="27"/>
      <c r="R2" s="262"/>
      <c r="S2" s="262"/>
      <c r="T2" s="262"/>
      <c r="U2" s="262"/>
      <c r="V2" s="262"/>
      <c r="W2" s="262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</row>
    <row r="3" spans="3:57" ht="16.5" customHeight="1">
      <c r="C3" s="6"/>
      <c r="D3" s="5"/>
      <c r="E3" s="51"/>
      <c r="F3" s="51"/>
      <c r="G3" s="41"/>
      <c r="H3" s="6"/>
      <c r="I3" s="6"/>
      <c r="J3" s="28"/>
      <c r="K3" s="28"/>
      <c r="L3" s="6"/>
      <c r="O3" s="28"/>
      <c r="P3" s="190"/>
      <c r="Q3" s="32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</row>
    <row r="4" spans="3:12" ht="23.25" customHeight="1">
      <c r="C4" s="39"/>
      <c r="D4" s="6"/>
      <c r="E4" s="52"/>
      <c r="F4" s="54"/>
      <c r="G4" s="4"/>
      <c r="H4" s="4"/>
      <c r="I4" s="4"/>
      <c r="J4" s="6"/>
      <c r="K4" s="186"/>
      <c r="L4" s="6"/>
    </row>
    <row r="5" spans="3:9" ht="23.25" customHeight="1">
      <c r="C5" s="39"/>
      <c r="D5" s="6"/>
      <c r="E5" s="52"/>
      <c r="F5" s="54"/>
      <c r="G5" s="4"/>
      <c r="H5" s="4"/>
      <c r="I5" s="4"/>
    </row>
    <row r="6" spans="4:9" ht="22.5" customHeight="1">
      <c r="D6" s="2" t="s">
        <v>13</v>
      </c>
      <c r="E6" s="53" t="s">
        <v>12</v>
      </c>
      <c r="F6" s="53"/>
      <c r="G6" s="3"/>
      <c r="H6" s="3"/>
      <c r="I6" s="3"/>
    </row>
    <row r="7" spans="4:56" ht="22.5" customHeight="1">
      <c r="D7" s="2"/>
      <c r="E7" s="53"/>
      <c r="F7" s="53"/>
      <c r="G7" s="3"/>
      <c r="H7" s="3"/>
      <c r="I7" s="3"/>
      <c r="O7" s="202"/>
      <c r="P7" s="249"/>
      <c r="Q7" s="250"/>
      <c r="R7" s="203"/>
      <c r="S7" s="250"/>
      <c r="T7" s="203"/>
      <c r="U7" s="203"/>
      <c r="V7" s="203"/>
      <c r="W7" s="250"/>
      <c r="X7" s="250"/>
      <c r="Y7" s="203"/>
      <c r="Z7" s="203"/>
      <c r="AA7" s="251"/>
      <c r="AB7" s="251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51"/>
      <c r="AP7" s="203"/>
      <c r="AQ7" s="203"/>
      <c r="AR7" s="203"/>
      <c r="AS7" s="203"/>
      <c r="AT7" s="250"/>
      <c r="AU7" s="203"/>
      <c r="AV7" s="251"/>
      <c r="AW7" s="203"/>
      <c r="AX7" s="251"/>
      <c r="AY7" s="203"/>
      <c r="AZ7" s="203"/>
      <c r="BA7" s="250"/>
      <c r="BB7" s="203"/>
      <c r="BC7" s="203"/>
      <c r="BD7" s="8"/>
    </row>
    <row r="8" spans="4:56" ht="20.25">
      <c r="D8" s="2"/>
      <c r="E8" s="53"/>
      <c r="F8" s="53"/>
      <c r="G8" s="3"/>
      <c r="H8" s="3"/>
      <c r="I8" s="3"/>
      <c r="O8" s="203"/>
      <c r="P8" s="252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8"/>
    </row>
    <row r="9" spans="4:56" ht="25.5" customHeight="1">
      <c r="D9" s="49" t="s">
        <v>62</v>
      </c>
      <c r="E9" s="55"/>
      <c r="F9" s="51"/>
      <c r="G9" s="7"/>
      <c r="H9" s="1"/>
      <c r="I9" s="1"/>
      <c r="L9" s="9"/>
      <c r="M9" s="9"/>
      <c r="N9" s="9"/>
      <c r="O9" s="204"/>
      <c r="P9" s="221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8"/>
    </row>
    <row r="10" spans="12:56" ht="25.5" customHeight="1" thickBot="1">
      <c r="L10" s="1"/>
      <c r="M10" s="30"/>
      <c r="N10" s="30"/>
      <c r="O10" s="205"/>
      <c r="P10" s="253"/>
      <c r="Q10" s="254"/>
      <c r="R10" s="254"/>
      <c r="S10" s="254"/>
      <c r="T10" s="254"/>
      <c r="U10" s="254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8"/>
    </row>
    <row r="11" spans="4:61" ht="24.75" customHeight="1" thickBot="1">
      <c r="D11" s="14" t="s">
        <v>11</v>
      </c>
      <c r="E11" s="92" t="s">
        <v>10</v>
      </c>
      <c r="F11" s="93" t="s">
        <v>9</v>
      </c>
      <c r="G11" s="94" t="s">
        <v>8</v>
      </c>
      <c r="H11" s="31" t="s">
        <v>7</v>
      </c>
      <c r="I11" s="34" t="s">
        <v>56</v>
      </c>
      <c r="J11" s="35" t="s">
        <v>53</v>
      </c>
      <c r="K11" s="35" t="s">
        <v>100</v>
      </c>
      <c r="L11" s="57" t="s">
        <v>54</v>
      </c>
      <c r="M11" s="57" t="s">
        <v>55</v>
      </c>
      <c r="N11" s="57" t="s">
        <v>123</v>
      </c>
      <c r="O11" s="57" t="s">
        <v>142</v>
      </c>
      <c r="P11" s="257" t="s">
        <v>168</v>
      </c>
      <c r="Q11" s="57" t="s">
        <v>58</v>
      </c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8"/>
      <c r="BH11" s="8"/>
      <c r="BI11" s="8"/>
    </row>
    <row r="12" spans="1:61" ht="18" customHeight="1">
      <c r="A12" s="135"/>
      <c r="B12" s="135"/>
      <c r="C12" s="135"/>
      <c r="D12" s="140">
        <v>1</v>
      </c>
      <c r="E12" s="153" t="s">
        <v>534</v>
      </c>
      <c r="F12" s="132" t="s">
        <v>271</v>
      </c>
      <c r="G12" s="185" t="s">
        <v>535</v>
      </c>
      <c r="H12" s="99">
        <v>34</v>
      </c>
      <c r="I12" s="77">
        <f aca="true" t="shared" si="0" ref="I12:I37">H12*100/75</f>
        <v>45.333333333333336</v>
      </c>
      <c r="J12" s="36">
        <f aca="true" t="shared" si="1" ref="J12:J37">H12*100/80</f>
        <v>42.5</v>
      </c>
      <c r="K12" s="36" t="s">
        <v>102</v>
      </c>
      <c r="L12" s="154" t="s">
        <v>63</v>
      </c>
      <c r="M12" s="154" t="s">
        <v>536</v>
      </c>
      <c r="N12" s="154" t="s">
        <v>537</v>
      </c>
      <c r="O12" s="59" t="s">
        <v>149</v>
      </c>
      <c r="P12" s="258" t="s">
        <v>538</v>
      </c>
      <c r="Q12" s="59"/>
      <c r="R12" s="17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8"/>
      <c r="BH12" s="8"/>
      <c r="BI12" s="8"/>
    </row>
    <row r="13" spans="1:61" ht="18" customHeight="1">
      <c r="A13" s="135"/>
      <c r="B13" s="135"/>
      <c r="C13" s="223"/>
      <c r="D13" s="140">
        <v>2</v>
      </c>
      <c r="E13" s="116" t="s">
        <v>91</v>
      </c>
      <c r="F13" s="102" t="s">
        <v>49</v>
      </c>
      <c r="G13" s="120" t="s">
        <v>92</v>
      </c>
      <c r="H13" s="99">
        <v>33</v>
      </c>
      <c r="I13" s="77">
        <f t="shared" si="0"/>
        <v>44</v>
      </c>
      <c r="J13" s="36">
        <f t="shared" si="1"/>
        <v>41.25</v>
      </c>
      <c r="K13" s="188" t="s">
        <v>102</v>
      </c>
      <c r="L13" s="104" t="s">
        <v>118</v>
      </c>
      <c r="M13" s="104" t="s">
        <v>140</v>
      </c>
      <c r="N13" s="111">
        <v>40649</v>
      </c>
      <c r="O13" s="105" t="s">
        <v>149</v>
      </c>
      <c r="P13" s="255" t="s">
        <v>174</v>
      </c>
      <c r="Q13" s="104" t="s">
        <v>165</v>
      </c>
      <c r="R13" s="17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8"/>
      <c r="BH13" s="8"/>
      <c r="BI13" s="8"/>
    </row>
    <row r="14" spans="1:61" ht="18" customHeight="1">
      <c r="A14" s="135"/>
      <c r="B14" s="135"/>
      <c r="C14" s="223"/>
      <c r="D14" s="140">
        <v>3</v>
      </c>
      <c r="E14" s="116" t="s">
        <v>305</v>
      </c>
      <c r="F14" s="102" t="s">
        <v>2</v>
      </c>
      <c r="G14" s="110" t="s">
        <v>306</v>
      </c>
      <c r="H14" s="99">
        <v>33</v>
      </c>
      <c r="I14" s="77">
        <f t="shared" si="0"/>
        <v>44</v>
      </c>
      <c r="J14" s="36">
        <f t="shared" si="1"/>
        <v>41.25</v>
      </c>
      <c r="K14" s="188" t="s">
        <v>102</v>
      </c>
      <c r="L14" s="104" t="s">
        <v>312</v>
      </c>
      <c r="M14" s="104" t="s">
        <v>72</v>
      </c>
      <c r="N14" s="104" t="s">
        <v>318</v>
      </c>
      <c r="O14" s="105" t="s">
        <v>148</v>
      </c>
      <c r="P14" s="255" t="s">
        <v>169</v>
      </c>
      <c r="Q14" s="104" t="s">
        <v>321</v>
      </c>
      <c r="R14" s="17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8"/>
      <c r="BH14" s="8"/>
      <c r="BI14" s="8"/>
    </row>
    <row r="15" spans="1:61" ht="18" customHeight="1">
      <c r="A15" s="135"/>
      <c r="B15" s="135"/>
      <c r="C15" s="135"/>
      <c r="D15" s="195">
        <v>4</v>
      </c>
      <c r="E15" s="116" t="s">
        <v>93</v>
      </c>
      <c r="F15" s="102" t="s">
        <v>51</v>
      </c>
      <c r="G15" s="120" t="s">
        <v>94</v>
      </c>
      <c r="H15" s="100">
        <v>29</v>
      </c>
      <c r="I15" s="77">
        <f t="shared" si="0"/>
        <v>38.666666666666664</v>
      </c>
      <c r="J15" s="36">
        <f t="shared" si="1"/>
        <v>36.25</v>
      </c>
      <c r="K15" s="188" t="s">
        <v>102</v>
      </c>
      <c r="L15" s="104" t="s">
        <v>119</v>
      </c>
      <c r="M15" s="104" t="s">
        <v>138</v>
      </c>
      <c r="N15" s="104" t="s">
        <v>317</v>
      </c>
      <c r="O15" s="105">
        <v>12</v>
      </c>
      <c r="P15" s="255">
        <v>25</v>
      </c>
      <c r="Q15" s="104" t="s">
        <v>166</v>
      </c>
      <c r="R15" s="17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8"/>
      <c r="BH15" s="8"/>
      <c r="BI15" s="8"/>
    </row>
    <row r="16" spans="1:61" ht="18" customHeight="1">
      <c r="A16" s="135"/>
      <c r="B16" s="135"/>
      <c r="C16" s="135"/>
      <c r="D16" s="141">
        <v>4</v>
      </c>
      <c r="E16" s="116" t="s">
        <v>447</v>
      </c>
      <c r="F16" s="102" t="s">
        <v>448</v>
      </c>
      <c r="G16" s="120" t="s">
        <v>449</v>
      </c>
      <c r="H16" s="99">
        <v>29</v>
      </c>
      <c r="I16" s="77">
        <f t="shared" si="0"/>
        <v>38.666666666666664</v>
      </c>
      <c r="J16" s="36">
        <f t="shared" si="1"/>
        <v>36.25</v>
      </c>
      <c r="K16" s="36" t="s">
        <v>102</v>
      </c>
      <c r="L16" s="104" t="s">
        <v>451</v>
      </c>
      <c r="M16" s="104" t="s">
        <v>452</v>
      </c>
      <c r="N16" s="104" t="s">
        <v>453</v>
      </c>
      <c r="O16" s="105" t="s">
        <v>146</v>
      </c>
      <c r="P16" s="255" t="s">
        <v>169</v>
      </c>
      <c r="Q16" s="104" t="s">
        <v>454</v>
      </c>
      <c r="R16" s="17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8"/>
      <c r="BH16" s="8"/>
      <c r="BI16" s="8"/>
    </row>
    <row r="17" spans="4:61" ht="18" customHeight="1">
      <c r="D17" s="141">
        <v>6</v>
      </c>
      <c r="E17" s="102" t="s">
        <v>447</v>
      </c>
      <c r="F17" s="102" t="s">
        <v>96</v>
      </c>
      <c r="G17" s="120" t="s">
        <v>450</v>
      </c>
      <c r="H17" s="99">
        <v>23</v>
      </c>
      <c r="I17" s="77">
        <f t="shared" si="0"/>
        <v>30.666666666666668</v>
      </c>
      <c r="J17" s="36">
        <f t="shared" si="1"/>
        <v>28.75</v>
      </c>
      <c r="K17" s="36" t="s">
        <v>102</v>
      </c>
      <c r="L17" s="104" t="s">
        <v>334</v>
      </c>
      <c r="M17" s="104" t="s">
        <v>72</v>
      </c>
      <c r="N17" s="104" t="s">
        <v>297</v>
      </c>
      <c r="O17" s="105" t="s">
        <v>145</v>
      </c>
      <c r="P17" s="255" t="s">
        <v>455</v>
      </c>
      <c r="Q17" s="104" t="s">
        <v>59</v>
      </c>
      <c r="R17" s="17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8"/>
      <c r="BH17" s="8"/>
      <c r="BI17" s="8"/>
    </row>
    <row r="18" spans="4:61" ht="18" customHeight="1">
      <c r="D18" s="195">
        <v>7</v>
      </c>
      <c r="E18" s="79"/>
      <c r="F18" s="72"/>
      <c r="G18" s="96"/>
      <c r="H18" s="99"/>
      <c r="I18" s="77">
        <f t="shared" si="0"/>
        <v>0</v>
      </c>
      <c r="J18" s="36">
        <f t="shared" si="1"/>
        <v>0</v>
      </c>
      <c r="K18" s="36"/>
      <c r="L18" s="59"/>
      <c r="M18" s="59"/>
      <c r="N18" s="59"/>
      <c r="O18" s="59"/>
      <c r="P18" s="258"/>
      <c r="Q18" s="59"/>
      <c r="R18" s="17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8"/>
      <c r="BH18" s="8"/>
      <c r="BI18" s="8"/>
    </row>
    <row r="19" spans="4:61" ht="18" customHeight="1">
      <c r="D19" s="141">
        <v>8</v>
      </c>
      <c r="E19" s="79"/>
      <c r="F19" s="72"/>
      <c r="G19" s="96"/>
      <c r="H19" s="99"/>
      <c r="I19" s="77">
        <f t="shared" si="0"/>
        <v>0</v>
      </c>
      <c r="J19" s="36">
        <f t="shared" si="1"/>
        <v>0</v>
      </c>
      <c r="K19" s="36"/>
      <c r="L19" s="59"/>
      <c r="M19" s="59"/>
      <c r="N19" s="59"/>
      <c r="O19" s="59"/>
      <c r="P19" s="258"/>
      <c r="Q19" s="59"/>
      <c r="R19" s="17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8"/>
      <c r="BH19" s="8"/>
      <c r="BI19" s="8"/>
    </row>
    <row r="20" spans="4:61" ht="18" customHeight="1">
      <c r="D20" s="141">
        <v>9</v>
      </c>
      <c r="E20" s="79"/>
      <c r="F20" s="72"/>
      <c r="G20" s="96"/>
      <c r="H20" s="99"/>
      <c r="I20" s="77">
        <f t="shared" si="0"/>
        <v>0</v>
      </c>
      <c r="J20" s="36">
        <f t="shared" si="1"/>
        <v>0</v>
      </c>
      <c r="K20" s="36"/>
      <c r="L20" s="59"/>
      <c r="M20" s="59"/>
      <c r="N20" s="59"/>
      <c r="O20" s="59"/>
      <c r="P20" s="258"/>
      <c r="Q20" s="59"/>
      <c r="R20" s="17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8"/>
      <c r="BH20" s="8"/>
      <c r="BI20" s="8"/>
    </row>
    <row r="21" spans="4:61" ht="18" customHeight="1">
      <c r="D21" s="195">
        <v>10</v>
      </c>
      <c r="E21" s="79"/>
      <c r="F21" s="72"/>
      <c r="G21" s="96"/>
      <c r="H21" s="99"/>
      <c r="I21" s="77">
        <f t="shared" si="0"/>
        <v>0</v>
      </c>
      <c r="J21" s="36">
        <f t="shared" si="1"/>
        <v>0</v>
      </c>
      <c r="K21" s="36"/>
      <c r="L21" s="59"/>
      <c r="M21" s="59"/>
      <c r="N21" s="59"/>
      <c r="O21" s="59"/>
      <c r="P21" s="258"/>
      <c r="Q21" s="59"/>
      <c r="R21" s="17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8"/>
      <c r="BH21" s="8"/>
      <c r="BI21" s="8"/>
    </row>
    <row r="22" spans="4:61" ht="18" customHeight="1">
      <c r="D22" s="141">
        <v>11</v>
      </c>
      <c r="E22" s="79"/>
      <c r="F22" s="72"/>
      <c r="G22" s="96"/>
      <c r="H22" s="99"/>
      <c r="I22" s="77">
        <f t="shared" si="0"/>
        <v>0</v>
      </c>
      <c r="J22" s="36">
        <f t="shared" si="1"/>
        <v>0</v>
      </c>
      <c r="K22" s="36"/>
      <c r="L22" s="59"/>
      <c r="M22" s="59"/>
      <c r="N22" s="59"/>
      <c r="O22" s="59"/>
      <c r="P22" s="258"/>
      <c r="Q22" s="59"/>
      <c r="R22" s="17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8"/>
      <c r="BH22" s="8"/>
      <c r="BI22" s="8"/>
    </row>
    <row r="23" spans="4:61" ht="18" customHeight="1">
      <c r="D23" s="141">
        <v>12</v>
      </c>
      <c r="E23" s="79"/>
      <c r="F23" s="72"/>
      <c r="G23" s="96"/>
      <c r="H23" s="99"/>
      <c r="I23" s="77">
        <f t="shared" si="0"/>
        <v>0</v>
      </c>
      <c r="J23" s="36">
        <f t="shared" si="1"/>
        <v>0</v>
      </c>
      <c r="K23" s="36"/>
      <c r="L23" s="59"/>
      <c r="M23" s="59"/>
      <c r="N23" s="59"/>
      <c r="O23" s="59"/>
      <c r="P23" s="258"/>
      <c r="Q23" s="59"/>
      <c r="R23" s="17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8"/>
      <c r="BH23" s="8"/>
      <c r="BI23" s="8"/>
    </row>
    <row r="24" spans="4:61" ht="18" customHeight="1">
      <c r="D24" s="195">
        <v>13</v>
      </c>
      <c r="E24" s="79"/>
      <c r="F24" s="72"/>
      <c r="G24" s="96"/>
      <c r="H24" s="99"/>
      <c r="I24" s="77">
        <f t="shared" si="0"/>
        <v>0</v>
      </c>
      <c r="J24" s="36">
        <f t="shared" si="1"/>
        <v>0</v>
      </c>
      <c r="K24" s="36"/>
      <c r="L24" s="59"/>
      <c r="M24" s="59"/>
      <c r="N24" s="59"/>
      <c r="O24" s="59"/>
      <c r="P24" s="258"/>
      <c r="Q24" s="59"/>
      <c r="R24" s="17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8"/>
      <c r="BH24" s="8"/>
      <c r="BI24" s="8"/>
    </row>
    <row r="25" spans="4:61" ht="18" customHeight="1">
      <c r="D25" s="141">
        <v>14</v>
      </c>
      <c r="E25" s="79"/>
      <c r="F25" s="72"/>
      <c r="G25" s="96"/>
      <c r="H25" s="99"/>
      <c r="I25" s="77">
        <f t="shared" si="0"/>
        <v>0</v>
      </c>
      <c r="J25" s="36">
        <f t="shared" si="1"/>
        <v>0</v>
      </c>
      <c r="K25" s="36"/>
      <c r="L25" s="59"/>
      <c r="M25" s="59"/>
      <c r="N25" s="59"/>
      <c r="O25" s="59"/>
      <c r="P25" s="258"/>
      <c r="Q25" s="59"/>
      <c r="R25" s="17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8"/>
      <c r="BH25" s="8"/>
      <c r="BI25" s="8"/>
    </row>
    <row r="26" spans="4:61" ht="18" customHeight="1">
      <c r="D26" s="141">
        <v>15</v>
      </c>
      <c r="E26" s="79"/>
      <c r="F26" s="72"/>
      <c r="G26" s="96"/>
      <c r="H26" s="99"/>
      <c r="I26" s="77">
        <f t="shared" si="0"/>
        <v>0</v>
      </c>
      <c r="J26" s="36">
        <f t="shared" si="1"/>
        <v>0</v>
      </c>
      <c r="K26" s="36"/>
      <c r="L26" s="59"/>
      <c r="M26" s="59"/>
      <c r="N26" s="59"/>
      <c r="O26" s="59"/>
      <c r="P26" s="258"/>
      <c r="Q26" s="59"/>
      <c r="R26" s="17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8"/>
      <c r="BH26" s="8"/>
      <c r="BI26" s="8"/>
    </row>
    <row r="27" spans="4:61" ht="18" customHeight="1">
      <c r="D27" s="195">
        <v>16</v>
      </c>
      <c r="E27" s="79"/>
      <c r="F27" s="72"/>
      <c r="G27" s="96"/>
      <c r="H27" s="99"/>
      <c r="I27" s="77">
        <f t="shared" si="0"/>
        <v>0</v>
      </c>
      <c r="J27" s="36">
        <f t="shared" si="1"/>
        <v>0</v>
      </c>
      <c r="K27" s="36"/>
      <c r="L27" s="59"/>
      <c r="M27" s="59"/>
      <c r="N27" s="59"/>
      <c r="O27" s="59"/>
      <c r="P27" s="258"/>
      <c r="Q27" s="59"/>
      <c r="R27" s="17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8"/>
      <c r="BH27" s="8"/>
      <c r="BI27" s="8"/>
    </row>
    <row r="28" spans="4:61" ht="18" customHeight="1">
      <c r="D28" s="141">
        <v>17</v>
      </c>
      <c r="E28" s="79"/>
      <c r="F28" s="72"/>
      <c r="G28" s="96"/>
      <c r="H28" s="99"/>
      <c r="I28" s="77">
        <f t="shared" si="0"/>
        <v>0</v>
      </c>
      <c r="J28" s="36">
        <f t="shared" si="1"/>
        <v>0</v>
      </c>
      <c r="K28" s="36"/>
      <c r="L28" s="59"/>
      <c r="M28" s="59"/>
      <c r="N28" s="59"/>
      <c r="O28" s="59"/>
      <c r="P28" s="258"/>
      <c r="Q28" s="59"/>
      <c r="R28" s="17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8"/>
      <c r="BH28" s="8"/>
      <c r="BI28" s="8"/>
    </row>
    <row r="29" spans="4:61" ht="18" customHeight="1">
      <c r="D29" s="141">
        <v>18</v>
      </c>
      <c r="E29" s="79"/>
      <c r="F29" s="73"/>
      <c r="G29" s="74"/>
      <c r="H29" s="99"/>
      <c r="I29" s="77">
        <f t="shared" si="0"/>
        <v>0</v>
      </c>
      <c r="J29" s="36">
        <f t="shared" si="1"/>
        <v>0</v>
      </c>
      <c r="K29" s="36"/>
      <c r="L29" s="59"/>
      <c r="M29" s="59"/>
      <c r="N29" s="59"/>
      <c r="O29" s="59"/>
      <c r="P29" s="258"/>
      <c r="Q29" s="59"/>
      <c r="R29" s="17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8"/>
      <c r="BH29" s="8"/>
      <c r="BI29" s="8"/>
    </row>
    <row r="30" spans="4:61" ht="18" customHeight="1">
      <c r="D30" s="195">
        <v>19</v>
      </c>
      <c r="E30" s="79"/>
      <c r="F30" s="11"/>
      <c r="G30" s="12"/>
      <c r="H30" s="99"/>
      <c r="I30" s="77">
        <f t="shared" si="0"/>
        <v>0</v>
      </c>
      <c r="J30" s="36">
        <f t="shared" si="1"/>
        <v>0</v>
      </c>
      <c r="K30" s="36"/>
      <c r="L30" s="59"/>
      <c r="M30" s="59"/>
      <c r="N30" s="59"/>
      <c r="O30" s="59"/>
      <c r="P30" s="258"/>
      <c r="Q30" s="59"/>
      <c r="R30" s="17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8"/>
      <c r="BH30" s="8"/>
      <c r="BI30" s="8"/>
    </row>
    <row r="31" spans="4:61" ht="18" customHeight="1">
      <c r="D31" s="141">
        <v>20</v>
      </c>
      <c r="E31" s="79"/>
      <c r="F31" s="11"/>
      <c r="G31" s="12"/>
      <c r="H31" s="99"/>
      <c r="I31" s="77">
        <f t="shared" si="0"/>
        <v>0</v>
      </c>
      <c r="J31" s="36">
        <f t="shared" si="1"/>
        <v>0</v>
      </c>
      <c r="K31" s="36"/>
      <c r="L31" s="59"/>
      <c r="M31" s="59"/>
      <c r="N31" s="59"/>
      <c r="O31" s="59"/>
      <c r="P31" s="258"/>
      <c r="Q31" s="59"/>
      <c r="R31" s="17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8"/>
      <c r="BH31" s="8"/>
      <c r="BI31" s="8"/>
    </row>
    <row r="32" spans="4:61" ht="18" customHeight="1">
      <c r="D32" s="141">
        <v>21</v>
      </c>
      <c r="E32" s="79"/>
      <c r="F32" s="11"/>
      <c r="G32" s="12"/>
      <c r="H32" s="99"/>
      <c r="I32" s="77">
        <f t="shared" si="0"/>
        <v>0</v>
      </c>
      <c r="J32" s="36">
        <f t="shared" si="1"/>
        <v>0</v>
      </c>
      <c r="K32" s="36"/>
      <c r="L32" s="59"/>
      <c r="M32" s="59"/>
      <c r="N32" s="59"/>
      <c r="O32" s="59"/>
      <c r="P32" s="258"/>
      <c r="Q32" s="59"/>
      <c r="R32" s="17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8"/>
      <c r="BH32" s="8"/>
      <c r="BI32" s="8"/>
    </row>
    <row r="33" spans="4:61" ht="18" customHeight="1">
      <c r="D33" s="195">
        <v>22</v>
      </c>
      <c r="E33" s="79"/>
      <c r="F33" s="11"/>
      <c r="G33" s="12"/>
      <c r="H33" s="99"/>
      <c r="I33" s="77">
        <f t="shared" si="0"/>
        <v>0</v>
      </c>
      <c r="J33" s="36">
        <f t="shared" si="1"/>
        <v>0</v>
      </c>
      <c r="K33" s="36"/>
      <c r="L33" s="59"/>
      <c r="M33" s="59"/>
      <c r="N33" s="59"/>
      <c r="O33" s="59"/>
      <c r="P33" s="258"/>
      <c r="Q33" s="59"/>
      <c r="R33" s="17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8"/>
      <c r="BH33" s="8"/>
      <c r="BI33" s="8"/>
    </row>
    <row r="34" spans="4:61" ht="18" customHeight="1">
      <c r="D34" s="141">
        <v>23</v>
      </c>
      <c r="E34" s="79"/>
      <c r="F34" s="11"/>
      <c r="G34" s="12"/>
      <c r="H34" s="99"/>
      <c r="I34" s="77">
        <f t="shared" si="0"/>
        <v>0</v>
      </c>
      <c r="J34" s="36">
        <f t="shared" si="1"/>
        <v>0</v>
      </c>
      <c r="K34" s="36"/>
      <c r="L34" s="59"/>
      <c r="M34" s="59"/>
      <c r="N34" s="59"/>
      <c r="O34" s="59"/>
      <c r="P34" s="258"/>
      <c r="Q34" s="59"/>
      <c r="R34" s="17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8"/>
      <c r="BH34" s="8"/>
      <c r="BI34" s="8"/>
    </row>
    <row r="35" spans="4:61" ht="18" customHeight="1">
      <c r="D35" s="141">
        <v>24</v>
      </c>
      <c r="E35" s="79"/>
      <c r="F35" s="11"/>
      <c r="G35" s="12"/>
      <c r="H35" s="99"/>
      <c r="I35" s="77">
        <f t="shared" si="0"/>
        <v>0</v>
      </c>
      <c r="J35" s="36">
        <f t="shared" si="1"/>
        <v>0</v>
      </c>
      <c r="K35" s="36"/>
      <c r="L35" s="59"/>
      <c r="M35" s="59"/>
      <c r="N35" s="59"/>
      <c r="O35" s="59"/>
      <c r="P35" s="258"/>
      <c r="Q35" s="59"/>
      <c r="R35" s="17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8"/>
      <c r="BH35" s="8"/>
      <c r="BI35" s="8"/>
    </row>
    <row r="36" spans="4:61" ht="18" customHeight="1">
      <c r="D36" s="195">
        <v>25</v>
      </c>
      <c r="E36" s="79"/>
      <c r="F36" s="11"/>
      <c r="G36" s="12"/>
      <c r="H36" s="99"/>
      <c r="I36" s="77">
        <f t="shared" si="0"/>
        <v>0</v>
      </c>
      <c r="J36" s="36">
        <f t="shared" si="1"/>
        <v>0</v>
      </c>
      <c r="K36" s="36"/>
      <c r="L36" s="59"/>
      <c r="M36" s="59"/>
      <c r="N36" s="59"/>
      <c r="O36" s="59"/>
      <c r="P36" s="258"/>
      <c r="Q36" s="59"/>
      <c r="R36" s="17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8"/>
      <c r="BH36" s="8"/>
      <c r="BI36" s="8"/>
    </row>
    <row r="37" spans="4:61" ht="18" customHeight="1" thickBot="1">
      <c r="D37" s="141">
        <v>26</v>
      </c>
      <c r="E37" s="139"/>
      <c r="F37" s="26"/>
      <c r="G37" s="71"/>
      <c r="H37" s="101"/>
      <c r="I37" s="97">
        <f t="shared" si="0"/>
        <v>0</v>
      </c>
      <c r="J37" s="60">
        <f t="shared" si="1"/>
        <v>0</v>
      </c>
      <c r="K37" s="60"/>
      <c r="L37" s="61"/>
      <c r="M37" s="61"/>
      <c r="N37" s="61"/>
      <c r="O37" s="61"/>
      <c r="P37" s="259"/>
      <c r="Q37" s="59"/>
      <c r="R37" s="17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8"/>
      <c r="BH37" s="8"/>
      <c r="BI37" s="8"/>
    </row>
    <row r="46" spans="5:7" ht="15">
      <c r="E46" s="156"/>
      <c r="F46" s="156"/>
      <c r="G46" s="156"/>
    </row>
    <row r="47" spans="5:7" ht="15">
      <c r="E47" s="156"/>
      <c r="F47" s="156"/>
      <c r="G47" s="156"/>
    </row>
  </sheetData>
  <sheetProtection/>
  <mergeCells count="20">
    <mergeCell ref="AD2:AE2"/>
    <mergeCell ref="AN2:AO2"/>
    <mergeCell ref="T2:U2"/>
    <mergeCell ref="V2:W2"/>
    <mergeCell ref="X2:Y2"/>
    <mergeCell ref="Z2:AA2"/>
    <mergeCell ref="AF2:AG2"/>
    <mergeCell ref="AH2:AI2"/>
    <mergeCell ref="AJ2:AK2"/>
    <mergeCell ref="AL2:AM2"/>
    <mergeCell ref="R2:S2"/>
    <mergeCell ref="BD2:BE2"/>
    <mergeCell ref="AP2:AQ2"/>
    <mergeCell ref="AR2:AS2"/>
    <mergeCell ref="AT2:AU2"/>
    <mergeCell ref="AV2:AW2"/>
    <mergeCell ref="AX2:AY2"/>
    <mergeCell ref="AZ2:BA2"/>
    <mergeCell ref="BB2:BC2"/>
    <mergeCell ref="AB2:AC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Przemo</dc:creator>
  <cp:keywords/>
  <dc:description/>
  <cp:lastModifiedBy>slasaw</cp:lastModifiedBy>
  <dcterms:created xsi:type="dcterms:W3CDTF">2010-08-17T08:23:55Z</dcterms:created>
  <dcterms:modified xsi:type="dcterms:W3CDTF">2011-08-19T11:43:50Z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